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32760" windowHeight="21000" tabRatio="896" activeTab="10"/>
  </bookViews>
  <sheets>
    <sheet name="Pakiet Nr 1" sheetId="1" r:id="rId1"/>
    <sheet name="Pakiet 2" sheetId="2" r:id="rId2"/>
    <sheet name="Pakiet 3" sheetId="3" r:id="rId3"/>
    <sheet name="Pakiet 4" sheetId="4" r:id="rId4"/>
    <sheet name="Pkaiet 5" sheetId="5" r:id="rId5"/>
    <sheet name="Pkaiet 6 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</sheets>
  <definedNames>
    <definedName name="_xlfn.BAHTTEXT" hidden="1">#NAME?</definedName>
    <definedName name="_xlnm.Print_Area" localSheetId="9">'Pakiet 10'!$A$1:$L$6</definedName>
    <definedName name="_xlnm.Print_Area" localSheetId="10">'Pakiet 11'!$A$1:$K$22</definedName>
    <definedName name="_xlnm.Print_Area" localSheetId="1">'Pakiet 2'!$A$1:$L$8</definedName>
    <definedName name="_xlnm.Print_Area" localSheetId="2">'Pakiet 3'!$A$1:$L$5</definedName>
    <definedName name="_xlnm.Print_Area" localSheetId="3">'Pakiet 4'!$A$1:$L$6</definedName>
    <definedName name="_xlnm.Print_Area" localSheetId="6">'Pakiet 7'!$A$1:$L$12</definedName>
    <definedName name="_xlnm.Print_Area" localSheetId="7">'Pakiet 8'!$A$1:$L$10</definedName>
    <definedName name="_xlnm.Print_Area" localSheetId="8">'Pakiet 9'!$A$1:$L$6</definedName>
    <definedName name="_xlnm.Print_Area" localSheetId="0">'Pakiet Nr 1'!$A$1:$M$62</definedName>
    <definedName name="_xlnm.Print_Area" localSheetId="4">'Pkaiet 5'!$A$1:$M$6</definedName>
    <definedName name="_xlnm.Print_Area" localSheetId="5">'Pkaiet 6 '!$A$1:$L$9</definedName>
  </definedNames>
  <calcPr fullCalcOnLoad="1"/>
</workbook>
</file>

<file path=xl/sharedStrings.xml><?xml version="1.0" encoding="utf-8"?>
<sst xmlns="http://schemas.openxmlformats.org/spreadsheetml/2006/main" count="514" uniqueCount="144">
  <si>
    <t>Dokładna nazwa przedmiotu zamówienia</t>
  </si>
  <si>
    <t>Jedn. miary</t>
  </si>
  <si>
    <t>Cena jedn. netto (PLN)</t>
  </si>
  <si>
    <t>Wartość netto (PLN)</t>
  </si>
  <si>
    <t>Wartość brutto (PLN)</t>
  </si>
  <si>
    <t>szt.</t>
  </si>
  <si>
    <t>Ilość</t>
  </si>
  <si>
    <t>Producent /Nr katalogowy produktu*</t>
  </si>
  <si>
    <t>Cena jedn. brutto (PLN)</t>
  </si>
  <si>
    <t>VAT [%]</t>
  </si>
  <si>
    <t xml:space="preserve">* w przypadku większej ilości kodów spełniających warunki należy dołączyć listę kodów na dodatkowej stronie </t>
  </si>
  <si>
    <t>Łączna cena pakietu</t>
  </si>
  <si>
    <t>Określenie właściwej stawki VAT należy do Wykonawcy. Należy podać stawkę VAT obowiązującą na dzień otwarcia ofert.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</si>
  <si>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</si>
  <si>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</si>
  <si>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</si>
  <si>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</si>
  <si>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</si>
  <si>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</si>
  <si>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</si>
  <si>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</si>
  <si>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</si>
  <si>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 xml:space="preserve">*Dostarczymy w II etapie dokumenty folder / broszurę oferowanych wyrobów medycznych z  parametrami technicznymi przedmiotu zamówienia, umożliwiającymi weryfikację zgodności  oferowanego produktu z wymaganiami zamawiającego określonymi w SIWZ
 Wykonawca zaznaczy na poszczególnych dokumentach, którego pakietu w ofercie dotyczą. </t>
  </si>
  <si>
    <t xml:space="preserve">data i podpis </t>
  </si>
  <si>
    <t>…………………</t>
  </si>
  <si>
    <t>Ilość jednostek w opak. handl.</t>
  </si>
  <si>
    <t>Nazwa i nr dokumentu dopuszczającego do obrotu i używania</t>
  </si>
  <si>
    <t>Łącznik do drenów, sterylny schodkowe duze Y;  w rozmiarze 6-13 mm ramiona łączników schodkowe</t>
  </si>
  <si>
    <t>Łącznik do drenów, sterylny PROSTY;  schodkowy w rozmiarze 8 do 14 mm</t>
  </si>
  <si>
    <t>Łącznik do drenów, sterylny PROSTY; z kontrolą siły ssania 6/10 , ramiona łączników schodkowe, stożkowe</t>
  </si>
  <si>
    <t xml:space="preserve">Łącznik do drenów, sterylny uniwersalny ,prosty w rozmiarze 5 do 11 mm </t>
  </si>
  <si>
    <t xml:space="preserve">Maska krtaniowa jednorazowego użytku bezlateksowa z PCV z niskociśnieniowym mankietem uszczelniającym zwężającym się dystalnie. Maska z anatomiczną krzywizną,  kanałem gastrycznym i możliwością wykonania intubacji z użyciem elastycznego endoskopu. Ciśnienie uszczelniania mankietu do 40 mm cmH2O. Rozmiary masek od #1 do #6 (dla pacjentów powyżej 100 kg) </t>
  </si>
  <si>
    <t>Cewnik Quatro do termoregulacji pacjenta metodą śródnaczyniową IVTM. Ilość balonów: 4, dł. 45 cm, ? zewnętrzna: 9,3 F,</t>
  </si>
  <si>
    <t>Zestaw do termoregulacji pacjenta metodą śródnaczyniową IVTM składający się z cewnika Quatro oraz wymiennika ciepła Start up kit</t>
  </si>
  <si>
    <t>op.</t>
  </si>
  <si>
    <t>Zawór biopsyjny j.u. do bronchoskopu Olympus, model Maj - 210. Opakowanie po 20 szt.</t>
  </si>
  <si>
    <t>Zawór ssący j.u. do bronchoskopu Olympus, model Maj - 209.  Opakowanie po 20 szt.</t>
  </si>
  <si>
    <t>szt</t>
  </si>
  <si>
    <t>Zestaw z cewnikiem do długotrwałego dostępu naczyniowego do hemodializy, cewnik o rozmiarze 15,5 FR (+/-) 0,5 Fr, przekrój „podwójne D”, odgięta końcówka cewnika zakończona niesymetrycznie – 3 cm różnicy pomiędzy kanałem żylnym i kanałem tętniczym, oba kanały z dodatkowymi otworami bocznymi na końcach cewnika, wykrzywiona końcówka kanału tętniczego, osobny kanał prowadnicy drutowej, cewnik wykonany w technologii typu Endexo który powoduje ograniczenie akumulacji komponentów krwi na cewniku z mufą polyestrową, końcówki Luer wykonane z termoplastycznego poliuretanu. W skład zestawu wchodzi: cewnik 15,5 Fr, igła wprowadzająca grub. 18 Ga x 7 cm, prowadnica drutowa J grubość1mm,rozszerzacz 12 Fr i 14 Fr, skalpel nr 11, bagnet do tunelizacji, prowadnik rozdzierany typu (pull-apart) 16 Fr z mechanizmem zastawkowym,  samoprzylepny opatrunek na wkłucie, 2 nasadki iniekcyjne. Całkowita długość cewnika 20,22,24,28,32,36 cm</t>
  </si>
  <si>
    <t xml:space="preserve">Zestaw z cewnikiem do długotrwałego dostępu naczyniowego do hemodializy, cewnik o rozmiarze 15 FR (+/-) 0,5 Fr, przekrój „podwójne D”, odgięta końcówka cewnika zakończona niesymetrycznie – 3 cm różnicy pomiędzy kanałem żylnym i kanałem tętniczym, oba kanały z dodatkowymi otworami bocznymi na końcach cewnika, wykrzywiona końcówka kanału tętniczego, osobny kanał prowadnicy drutowej, cewnik wykonany w technologii typu Endexo który powoduje ograniczenie akumulacji komponentów krwi na cewniku z mufą polyestrową, końcówki Luer wykonane z termoplastycznego poliuretanu. W skład zestawu wchodzi: cewnik 15,5 Fr, igła wprowadzająca grub. 18 Ga x 7 cm, prowadnica drutowa J grubość1mm,rozszerzacz 12 Fr i 14 Fr, skalpel nr 11, bagnet do tunelizacji, prowadnik rozdzierany typu (pull-apart) 16 Fr z mechanizmem zastawkowym,  samoprzylepny opatrunek na wkłucie, 2 nasadki iniekcyjne. Długość całkowita cewnika 40,48,55 cm </t>
  </si>
  <si>
    <t xml:space="preserve">Zestaw z cewnikiem do długotrwałego dostępu naczyniowego do hemodializy, cewnik o rozmiarze 15 FR (+/-) 0,5 Fr , przekrój „podwójne D”, odgięta końcówka cewnika zakończona niesymetrycznie – 3 cm różnicy pomiędzy kanałem żylnym i kanałem tętniczym, oba kanały z dodatkowymi otworami bocznymi na końcach cewnika, wykrzywiona końcówka kanału tętniczego, osobny kanał prowadnicy drutowej, cewnik wykonany z materiału typu Durathane, z mufą polyestrową, końcówki Luer wykonane z termoplastycznego poliuretanu. W skład zestawu wchodzi: cewnik 15,5 Fr, igła wprowadzająca grub. 18 Ga x 7 cm, prowadnica drutowa J grubość1mm,rozszerzacz 12 Fr i 14 Fr, skalpel nr 11, bagnet do tunelizacji, prowadnik rozdzierany 16 Fr z mechanizmem zastawkowym,  samoprzylepny opatrunek na wkłucie, 2 nasadki iniekcyjne.Długość całkowita cewnika 20,22,24,28,32,36 cm </t>
  </si>
  <si>
    <t xml:space="preserve">Zestaw z cewnikiem do długotrwałego dostępu naczyniowego do hemodializy, cewnik o rozmiarze 15 FR (+/-) 0,5 Fr, przekrój „podwójne D”, odgięta końcówka cewnika zakończona niesymetrycznie – 3 cm różnicy pomiędzy kanałem żylnym i kanałem tętniczym, oba kanały z dodatkowymi otworami bocznymi na końcach cewnika, wykrzywiona końcówka kanału tętniczego, osobny kanał prowadnicy drutowej, cewnik wykonany z materiału typu Durathane, z mufą polyestrową, końcówki Luer wykonane z termoplastycznego poliuretanu. W skład zestawu wchodzi: cewnik 15,5 Fr, igła wprowadzająca grub. 18 Ga x 7 cm, prowadnica drutowa J grubość1mm,rozszerzacz 12 Fr i 14 Fr, skalpel nr 11, bagnet do tunelizacji, prowadnik rozdzierany 16 Fr z mechanizmem zastawkowym,  samoprzylepny opatrunek na wkłucie, 2 nasadki iniekcyjne. Długość całkowita cewnika 40,48,55 cm </t>
  </si>
  <si>
    <t>Przenośny system infuzyjny, w całości wolny od lateksu i DEHP, wykorzystujący zbiornik elastomerowy o objętości nominalnej 275 ml oraz regulowanej prędkości przepływu 2-5-7-12 ml/h. Z filtrem 5um na linii infuzyjnej. Port do napełniania urządzenia na drenie, wyposażony w połączenie luer-lock zapewniajace możliwość szczelnego podłączenia strzykawki i zabezpieczenia portu kapturkiem po wypełnieniu. System infuzyjny sprawdzony pod względem stabilności z ropiwakainą lub bupiwakainą - dołączyć do oferty badanie stabilności. Urządzenie pakowane pojedynczo, apirogenne. Linia infuzyjna zakończona zdejmowanym filtrem automatycznie usuwającym powietrze podczas napełniania urządzenia, zapobiega wyciekowi leku - brak kontaktu Personelu Medycznego z lekiem.</t>
  </si>
  <si>
    <t xml:space="preserve">Nieinwazyjny czujnik do pomiaru temperatury głębokiej ciała  kompatybilny do systemu nieinwazyjnego pomiaru temperatury Spooton </t>
  </si>
  <si>
    <t xml:space="preserve">Jednorazowa kaseta podgrzewająca do krwi i płynów z drenami i łącznikami kompatybilnymi z zestawami do dożylnego podawania krwi/płynów stosowanymi standardowo . Kasety nie zawierają lateksu , przeznaczone do stosowania z urządzeniem podgrzewającym wielokrotnego  użytku Ranger Zestaw do ogrzewania płynów standardowy z dwoma portami do iniekcji i zestawem przedłużającym. Jeziorko eliminujące bąbelki powietrza .Przepływ płynów od KVO do 9000ml/h . Pojemność wypełnienia 44ml.Dren pacjenta długość minimum 76 cm , dren dodatkowy minimum 76cm Bez lateksu . Jednorazowy. Sterylizowany tlenkiem etylenu. </t>
  </si>
  <si>
    <t xml:space="preserve">Polipropylenowa kołdra na pacjenta. Kołdra skonstruowana z podłużnie ułożonych tub , z których ciepłe powietrze rozprowadzane jest z tuby centralnej do bocznych części.Pomiędzy tubami są specjalne tunele ,których zadaniem jest rozprowadzanie powietrza w moemencie gdy górna warstwa kołdry (folia) częściowo ulegnie zniszczeniu(pęknięciu) . Na całej dolnej powierzchni kołdry są małe otworki , które rozprowadzają ciepło równomiernie na ciało pacjenta. 07x91cm. 90g. Jedna folia do przykrycia głowy(61x41cm). Dwa otwory do podłączenia dmuchawy.Na wysokości szyi pacjenta specjalne dmuchawki , które wtłaczają ciepłe powietrze pod folię . Posiada zakładki do podwinięcia pod ramiona pacjenta w celu lepszego ufiksowania kołdry . </t>
  </si>
  <si>
    <t>Polipropylenowa kołdra pod pacjenta. Kołdra skonstruowana w taki sposób , żeby ciepło rozprowadzało się równomiernie na całej powierzchni.  Na całej górnej powierzchni kołdry są małe otworki , które rozprowadzają ciepło równomiernie na całe ciało pacjenta. Zaopatrzona również w unikatowe otwory odprowadzające  w czterech kierunkach gromadzący się  pod pacjentem płyn.
Wymiary: 81cmx152cm
Waga: 136g. 
2 sztuki folii (61x61cm) do przykrycia głowy i stóp pacjenta . 2 otwory do podłączenia dmuchawy . Nieużywany zamknięty specjalnym motylkiem . Taśmy przylepne do trwalszego ufiksowania kołdry . Posiada specjalne zakładki do lepszego jej zamocowania na stole. Kołdra kompatybilna z urządzeniem do ogrzewania pacjenta Bair Hugger 775 i zgodna z instrukcją obsługi urządzenia; opakowanie max 10 szt.</t>
  </si>
  <si>
    <t>Polipropylenowa kołdra pod pacjenta. Na całej górnej powierzchni kołdry są małe otworki , które rozprowadzają ciepło równomiernie na całe ciało pacjenta. Zaopatrzona również w unikatowe otwory odprowadzające  w czterech kierunkach gromadzący się  pod pacjentem płyn.
Wymiary: 221x91cm.
Posiada 2 otwory do podłączenia dmuchawy . Taśma przylepna do lepszego mocowania kołdry na stole. Specjalne perforacje po bokach kołdry pozwalają na optymalne ułożenie pacjenta w wymaganej pozycji. 
Dodatkowy opcjonalny otwór na twarz w ułożeniu pacjenta innym niż na plecach.
Kołdra kompatybilna z urządzeniem do ogrzewania pacjenta Bair Hugger 775 i zgodna z instrukcją obsługi urządzenia
Ilość sztuk w opakowaniu: 5 ; opakowanie max 5 szt.</t>
  </si>
  <si>
    <t>Kołdra polipropylenowa na pacjenta, skonstruowana z podłużnie ułożonych tub , z których ciepłe powietrze rozprowadzane jest z tuby centralnej do bocznych części. Na całej dolnej  powierzchni kołdry są małe otworki , które rozprowadzają ciepło równomiernie na ciało pacjenta.
Wymiary kołdry: 213x91cm
Waga: 150g
Część przykrywająca stopy pacjenta nieogrzewana. Posiada zakładki do podwinięcia pod ramiona pacjenta w celu lepszego ufiksowania kołdry oraz 6 oddzielonych perforacją części w celu lepszego/wygodniejszego dostępu do pacjenta .Na wierzchniej części posiada dwa plasterki do przyklejenia koca. Jeden otwór do podłączenia dmuchawy .
Kołdra kompatybilna z urządzeniem do ogrzewania pacjenta Bair Hugger 775 i zgodna z instrukcją obsługi urządzenia; opakowanie max 10 szt.</t>
  </si>
  <si>
    <t>Producent</t>
  </si>
  <si>
    <t xml:space="preserve">Worki na filtrat 10 L z zaworem spustowym </t>
  </si>
  <si>
    <t xml:space="preserve">Igły plastikowe typu Spike o długości 72 mm (opakowanie 100 szt.) </t>
  </si>
  <si>
    <t>4% Cytrynian sodu (136 mmol/l) w workach 1500 ml. Opakowanie - worek jednokomorowy zapakowany sterylnie w zewnętrznej folii bez obecności powietrza. Worek powinien posiadać port do pobierania płynu typu Safe Lock (kolor: bezbarwny) oraz port z membraną do nakłucia igłą w celu modyfikacji składu.</t>
  </si>
  <si>
    <t>Dializat bezwapniowy
Wodorowęglanowy dializat  o składzie:
- potas 2 lub 4 mmol/l ( w zależności od potrzeb )
- sód 133 mmol/l
- wapń 0 mmol/l (bezwapniowy)
- wodorowęglan 20 mmol/l; fosforany 0 lub 1,25 mmol/l
Opakowanie - 5 litrowy worek dwukomorowy z wielowarstwowej folii bez PVC, połączenie zawartości komór musi być wykonalne przez ucisk na jedną z nich</t>
  </si>
  <si>
    <t>Rozdzielacz 2/4 umożliwiający podłączenie 4 worków płynu z drenem substytutu/dializatu</t>
  </si>
  <si>
    <t xml:space="preserve">Hemofiltr polisulfonowy o pow.2,3m² dedykowany do zabiegów dializy albuminowej </t>
  </si>
  <si>
    <t>Tak</t>
  </si>
  <si>
    <t xml:space="preserve">Kasetowy system drenów umożliwiający łatwy i szybki montaż oraz wielokrotną wymianą samego filtra w trakcie zabiegu, bez konieczności wymiany całej kasety </t>
  </si>
  <si>
    <t xml:space="preserve">Możliwość regulacji temperatury w zakresie 35-39°C </t>
  </si>
  <si>
    <t>Dwa indywidualne systemy do podgrzewania płynu substytucyjnego i dializatu z możliwością wyłączenia w trakcie zabiegu</t>
  </si>
  <si>
    <t>Rok produkcji</t>
  </si>
  <si>
    <t>Podać</t>
  </si>
  <si>
    <t>Nazwa, typ, model</t>
  </si>
  <si>
    <t>Parametr oferowany TAK/NIE/Podać</t>
  </si>
  <si>
    <t>Parametr wymagany</t>
  </si>
  <si>
    <t>Parametry graniczne aparatów do CRRT, plazmaferezy i hemoperfuzji</t>
  </si>
  <si>
    <t>Lp.</t>
  </si>
  <si>
    <t>1 aparat</t>
  </si>
  <si>
    <t>miesiące</t>
  </si>
  <si>
    <t>Uwaga! Niespełnienie parametrów granicznych spowoduje odrzucenie oferty</t>
  </si>
  <si>
    <t>n.d.</t>
  </si>
  <si>
    <r>
      <t>Zestawy do plazmaferezy dla dorosłych MPS 
składające się z jałowych, pakowanych osobno następujących elementów:
- plasmafiltra z polisulfonową błoną półprzepuszczalną o powierzchni dyfuzyjnej 0,6 m</t>
    </r>
    <r>
      <rPr>
        <vertAlign val="super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 xml:space="preserve">                                                       </t>
    </r>
    <r>
      <rPr>
        <sz val="10"/>
        <rFont val="Arial"/>
        <family val="2"/>
      </rPr>
      <t xml:space="preserve">                                                  - standardowej kasety do zabiegów heparynowych;                             - specjalnego drenu substytutu do plazmaferezy (MPS);                                          - jałowego worka na filtrat 10L</t>
    </r>
  </si>
  <si>
    <t xml:space="preserve">Zestaw do infiltracji ran składający się z:
- cewnik do infiltracji ran: 19G x 500mm z otworami na pierwszych 150mm. Widoczny w USG i RTG. Pozbawiony jakichiwkiek metalowych elementów, celem możliwości wykonania badania w rezonansie magnetycznym (MRI).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rozrywalna igła wprowadzająca
- przezroczysty opatrunek 7cm x 8,5cm - Tegaderm 1633,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opatrunek mocujący cewnik - GRIP-LOK 9cm x 3,5cm  </t>
  </si>
  <si>
    <t xml:space="preserve">Zestaw do infiltracji ran składający się z:
- cewnik do infiltracji ran: 19G x 575mm z otworami na pierwszych 225mm. Widoczny w USG i RTG. Pozbawiony jakichiwkiek metalowych elementów, celem możliwości wykonania badania w rezonansie magnetycznym (MRI).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rozrywalna igła wprowadzająca
- przezroczysty opatrunek 7cm x 8,5cm - Tegaderm 1633,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opatrunek mocujący cewnik - GRIP-LOK 9cm x 3,5cm  </t>
  </si>
  <si>
    <t>Przenośny system infuzyjny, w całości wolny od lateksu i DEHP, wykorzystujący zbiornik elastomerowy o objętości nominalnej 275 ml oraz stałej prędkości przepływu:  5ml/h; 8ml/h, 10ml/h. Z filtrem 5um na linii infuzyjnej. Port do napełniania urządzenia na drenie, wyposażony w połączenie luer-lock zapewniajace możliwość szczelnego podłączenia strzykawki i zabezpieczenia portu kapturkiem po wypełnieniu. System infuzyjny sprawdzony pod względem stabilności z ropiwakainą lub bupiwakainą - dołączyć do oferty badanie stabilności. Urządzenie pakowane pojedynczo, apirogenne. Linia infuzyjna zakończona zdejmowanym filtrem automatycznie usuwającym powietrze podczas napełniania urządzenia, zapobiega wyciekowi leku - brak kontaktu Personelu Medycznego z lekiem.</t>
  </si>
  <si>
    <t>System ogrzewania płynów , kompatybilny z Bair Huggerem  Sterylny , jednorazowego użytku.</t>
  </si>
  <si>
    <t xml:space="preserve">Polipropylenowa kołdra na pacjenta.Zapewnia możliwość składania/złamania kołdry bez wpływy na przepływ ciepłego powietrza wewnątrz kołdry i na efektywność ogrzewania  ▪ Kołdra skonstruowana z podłużnie ułożonych tub, z których ciepłe powietrze rozprowadzane jest z tuby centralnej do bocznych części ▪ Pomiędzy tubami są specjalne tunele , których zadaniem jest rozprowadzanie powietrza  w momencie gdy górna warstwa kołdry (folia) częściowo ulegnie zniszczeniu (pęknięciu) ▪ Cała powierzchnia kołdry od strony pacjenta posiada drobne perforacje, które równomiernie rozprowadzają ciepło na ciało pacjenta ▪ 1 dodatkowa folia – 61cm x 61cm . Folia służy do przykrycia głowy, aby zmniejszyć utratę ciepła przez głowę ▪ 2 otwory do podłączenia urządzenia grzewczego umieszczone po jednym z każdej strony pacjenta.  Kołdra posiada na wysokości szyi pacjenta specjalne otwory, przez które wtłaczane jest ciepłe powietrze pod folię przykrywającą głowę ▪ Posiada specjalne odrywane paski, służące do mocowania kołdry do pacjenta lub stołu operacyjnego. Rozmiar 198x61 cm. KołdraKołdra kompatybilna z urządzeniem do ogrzewania pacjenta Bair Hugger 775 i zgodna z instrukcją obsługi urządzenia; opakowanie max 10 szt. </t>
  </si>
  <si>
    <t>Jednorazowe osłonki sterylizowane gazem, pracujące w systemie EndoSheath SlideOn,
przeznaczone do bronchofiberoskopu BRS-4000.
Zawierające kanały robocze w rozmiarach 0 mm, 1,5 mm, 2,1 mm oraz 2,8 mm.
Długość robocza osłonki 570 mm.
Nieprzepuszczające cząstek większych niż 27 nanometrów.</t>
  </si>
  <si>
    <t xml:space="preserve">Roztwór dwuwodnego chlorku wapnia o stężeniu 100mmol/l w workach 1500 ml </t>
  </si>
  <si>
    <t xml:space="preserve">Zestawy do ciągłej hemodializy z lub hemodiafiltracji z regionalną antykoagulacją cytrynianową z polisulfonowym hemofiltrem o punkcie odcięcia min 30 kD i powierzchni dyfuzyjnej 1,8 m2 sterylizowanym parą wodną </t>
  </si>
  <si>
    <t xml:space="preserve">Zestawy do ciągłej hemodializy z lub hemodiafiltracji z regionalną antykoagulacją cytrynianową z polisulfonowym hemofiltrem o punkcie odcięcia min 40 kD i powierzchni dyfuzyjnej 1,8 m2 sterylizowanym parą wodną </t>
  </si>
  <si>
    <t xml:space="preserve">Zestawy do ciągłej hemodiafiltracji heparynowej z polisulfonowym hemofiltrem o powierzchni dyfuzyjnej 1,8 m2 sterylizowany parą wodną </t>
  </si>
  <si>
    <t>Wodorowęglanowy płyn do hemofiltracji buforowany glukozą o stężeniu fizjologicznym 5,55 mmol/l o składzie: potas - 0 lub 2 lub 3 lub 4 mmol/l, wieloelektrolitowy. Opakowanie 5-litrowy worek dwokomorowy z wielowarstwowej folii bez PCV, połączenie zawartości komór musi być wykonane przez ucisk jedną z nich. Worek powinien posiadać dwa porty do pobierania płynu (wylotowe): 1-typu Luer Look, 2-typu Safe Look (skręcany) oraz port z membraną do nakłucia igłą w celu modyfikacji składu.</t>
  </si>
  <si>
    <t>Możliwość wykonania zabiegu plazmaferezy leczniczej  (TPE)</t>
  </si>
  <si>
    <t>Stosunek przepływub osocza do przepływu krwi w zakresie 0-30%</t>
  </si>
  <si>
    <t xml:space="preserve">Tempo wymiany osocza 10-50 ml/min </t>
  </si>
  <si>
    <t xml:space="preserve">System automatycznego kondycjonowania błony plazmafiltra poprzez stopniowe zwiększenie szybkości wymiany osocza od 0 do założonej wartości docelowej </t>
  </si>
  <si>
    <t>Zaimplementowany kalkulator należnej wymiany osocza oparty na klasycznym nomogramie Sprengera</t>
  </si>
  <si>
    <t>Możliwość wyłączenia detektora przecieku krwi (BLD) w przypadku pojawienia się fałszywych alarmów</t>
  </si>
  <si>
    <t>Dostępnośc przynajmniej dwóch rodzajów zestawów z plazmafiltrami o powierzchni wymiany 0,3-0,6 m2</t>
  </si>
  <si>
    <t>Możliwośc wykonania ciągłych terapii nerkozastępczych CVVHD, CVVH, CVVHDF</t>
  </si>
  <si>
    <t>Możliwość zastosowania regionalnej antykoagulacji cytrynianowej w zabiegach CVVHD , CVVHDF</t>
  </si>
  <si>
    <t xml:space="preserve">Możliwośc wielokrotnej zamiany antykoagulacji cytrynianowej na heparynową w trakcie zabiegu bez konieczności zmiany zestawu </t>
  </si>
  <si>
    <t xml:space="preserve">Możliwość jednoczesnego stosowania antykoagulacji cytrynianowej i heparynowej na aparacie </t>
  </si>
  <si>
    <t>Nieprzerwana podaż cytrynianu podczas zmiany worków dializatu substytutu filtratu</t>
  </si>
  <si>
    <t xml:space="preserve">Możliwość poboru roztworu dializatu z 4 worków bez dodatkowego łącznika </t>
  </si>
  <si>
    <t xml:space="preserve">Możliwośc podłączenia worka/worków na filtrat do 20 litrów </t>
  </si>
  <si>
    <t xml:space="preserve">Możliwość wyłączenia ogrzewania roztworów </t>
  </si>
  <si>
    <t xml:space="preserve">Ultrafiltracja netto 0-990ml/godzinę </t>
  </si>
  <si>
    <t xml:space="preserve">Wydajność pompy krwi 10-500 ml/min </t>
  </si>
  <si>
    <t xml:space="preserve">Zintegrowany obrotowy uchwyt hemofiltra </t>
  </si>
  <si>
    <t>Komunikacja poprzez obrotowy w dwóch osiach ekran dodytowy o przekątnej min 14"</t>
  </si>
  <si>
    <t xml:space="preserve">Graficzny kolorowy podgląd istotnych stanów pracy urządzenia </t>
  </si>
  <si>
    <t xml:space="preserve">System pomocy kontekstowej </t>
  </si>
  <si>
    <t>Możliwośc regulacji poziomu krwi w jeziorku żylnym z poziomu ekaranu</t>
  </si>
  <si>
    <t xml:space="preserve">Detektor powietrza </t>
  </si>
  <si>
    <t xml:space="preserve">Detekor przecieku krwi </t>
  </si>
  <si>
    <t xml:space="preserve">6 pomp perystyltycznych zintegrowanych na płycie czołowej </t>
  </si>
  <si>
    <t xml:space="preserve">Dodatkowa pompa strzykawkowa z automatyczną detekcją podłączenia strzykawki 30/50 ml </t>
  </si>
  <si>
    <t>TAK</t>
  </si>
  <si>
    <t xml:space="preserve">Pomiar ciśnienia dostepu filtratu oraz przed filtrem bez kontaktu z powietrzem </t>
  </si>
  <si>
    <t xml:space="preserve">Tak </t>
  </si>
  <si>
    <t>Możliwość uzyskania wstecznego przepływu krwi w celu udrożnienia dostępu naczyniowego</t>
  </si>
  <si>
    <t>Zasilanie awaryjne zapewniające podtrzymanie krążenia pozaustrojowego przez co najmniej 15 min</t>
  </si>
  <si>
    <t xml:space="preserve">System bilansujący grawimetryczny z czterema niezależnymi wagami </t>
  </si>
  <si>
    <t xml:space="preserve">Dokładnośc ważenia na wadze - 1 g </t>
  </si>
  <si>
    <t>Możliwość przejścia w trakcie zabiegu w tryb pielęgnacji z wyłączonym bilansowaniem i zminiejszeniem przepływu krwi w celu swobodnego wykoania czynności pielęgnacyjnych chorego</t>
  </si>
  <si>
    <t xml:space="preserve">Dwa uchwyty z przodu i z tyłu aparatu ułatwiające przesuwanie /obracanie urządzenia </t>
  </si>
  <si>
    <t>Szkolenie personelu</t>
  </si>
  <si>
    <t>Instrukcja obsługi w języku polskim</t>
  </si>
  <si>
    <t>Bezpłatne przeglądy w okresie gwarancji wg zalecenia producenta ( min co 24 miesiące)</t>
  </si>
  <si>
    <t xml:space="preserve">Beapłatna aktualizacja oprogramowania w trakcie całego okresu eksploatacji </t>
  </si>
  <si>
    <t xml:space="preserve">Zestaw do infiltracji ran składający się z:
- cewnik do infiltracji ran: 19G x 425mm z otworami na pierwszych 75mm. Widoczny w USG i RTG. Pozbawiony jakichiwkiek metalowych elementów, celem możliwości wykonania badania w rezonansie magnetycznym(MRI).                                                                                                                                                                                                                                - rozrywalna igła wprowadzająca
- przezroczysty opatrunek 7cm x 8,5cm - Tegaderm 1633,                                                                                                                                                                                                                                                         - opatrunek mocujący cewnik - GRIP-LOK 9cm x 3,5cm  </t>
  </si>
  <si>
    <t>Zestaw typu PICC w skladzie : cewnik  wykonany technologią typu Endexo (polimer niewymywalny wmieszany w poliuretan), co powoduje, że materiał cewnika jest odporny na przyleganie skrzeplin do jego powierzchni. Cewnik 3Fr- jednoświatłowy, 4Fr- jednoświatłowy, 5Fr- jedno I dwuświatłowy, 6Fr – dwu I trzyświatłowy. W zestawie igła z końcówką echo tip 21 G / 7 cm, prowadnik nitinolowy 0,018’’/70 cm, rozszerzadło z rozrywalną koszulką, strzykawka 10 ml, obturator hydrofilny, skalpel, miarka, zatyczka do igły, plaster mocujący cewnik do skóry.</t>
  </si>
  <si>
    <t xml:space="preserve">Proszek pochodzenia roślinnego do użycia jako wchłanialny środek hemostatyczny, pomagający w tamowaniu krwawień podczas zabiegów chirurgicznych. Rozpylany, wchłanialny proszek hemostatyczny z utlenionej celulozy, 2g , do wyboru bez lub z aplikatorem 12 +/- 1 cm lub laparoskopowym, min 40 +/- 1 cm </t>
  </si>
  <si>
    <t>Dwukanałowe silikonowe cewniki do hemofiltracji o średnicy 13,5 F  o długościach 28, 35 cm z przelotowym mandrynem w kanale żylnym  - w zestawach do implantacji</t>
  </si>
  <si>
    <t xml:space="preserve">Dzierżawa aparatu do TPE i CRRT, spełniającego poniższe warunki graniczne i kompatybilny z aparatami posiadanymi przez zamawiającego tj. aparatem Multifiltrate Ci-Ca </t>
  </si>
  <si>
    <t>Gwarancja przez cały okres trwania umowy</t>
  </si>
  <si>
    <t>43.</t>
  </si>
  <si>
    <t>44.</t>
  </si>
  <si>
    <t xml:space="preserve">Pakiet 1 Zestawy do ciągłych terapii nerkozastępczych. </t>
  </si>
  <si>
    <t xml:space="preserve">Pakiet 2. Dreny, łączniki </t>
  </si>
  <si>
    <t xml:space="preserve">Pakiet 3. Produkty anestezjologiczne na blok operacyjny - maski krtaniowe, zestawy do blokad ciągłych nerwów obwodowych </t>
  </si>
  <si>
    <t xml:space="preserve">Pakiet 4. Zestaw do termoregulacji pacjenta. </t>
  </si>
  <si>
    <t>Pakiet 5. Zawór biopsyjny i ssący do bronchoskopu.</t>
  </si>
  <si>
    <t>Pakiet 6. Pakiet do regionalnej anestezjii -  infiltracja, pompy elastomerowe</t>
  </si>
  <si>
    <t xml:space="preserve">Pakiet 7  Systemy ogrzewania pacjenta i zapobiegania hipotermii. </t>
  </si>
  <si>
    <t>Pakiet 8.  Kaniule permanentne do dializ</t>
  </si>
  <si>
    <t xml:space="preserve">Pakiet 9.  Osłonki do bronchoskopu  </t>
  </si>
  <si>
    <t xml:space="preserve">Pakiet 10.  Cewniki do ciągłej terapii nerkozastępczej na OIT </t>
  </si>
  <si>
    <t>Zestaw opatrunkowy brzuszny
- jałowy opatrunek wykonany z siatkowego poliuretanu o otwartych porach z dużą zdolnością odprowadzania płynów, stosowany w ranach zakażonych, wstępnie przycięty (2szt.),
- warstwa nieprzywierająca składająca się z pianki poliuretanowej w kształcie „sieci pająka” zatopionej w perforowanej osłonie z folii;
- samoprzylepna folia do mocowania uszczelniania opatrunku o wymiarach w zakresie 30-31cm x 25-26cm (4sztuki); 
- podkładka z przezroczystym drenem o przekroju pięciootworowym odprowadzającym wydzielinę, zaciskiem do drenu i złączem do podłączenia do zbiornika</t>
  </si>
  <si>
    <t>Jednorazowy zbiornik o pojemnosci 1000 ml, do gromadzenia wydzieliny z rany z bakteriobójczym żelem,  hydrofobowym filtrem z węglem aktywnym, filtrem antybakteryjnym, pięcioświatłowym drenem, zaciskiem do drenu i złączem do połaczenia do drenu</t>
  </si>
  <si>
    <t xml:space="preserve">Pakiet 11. Opatrunki do systemu terapii próżniowej VAC. </t>
  </si>
  <si>
    <t>UWAGI Wykonawca wraz z opetrunkami i zbiornikiem dostarczy dwa urządzenia do terapii podciśnieniowej kompatybilne z zamówieniem na zasadzie użyczenia na okres trwania umowy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</si>
</sst>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 * #,##0_)\ _z_ł_ ;_ * \(#,##0\)\ _z_ł_ ;_ * &quot;-&quot;_)\ _z_ł_ ;_ @_ "/>
    <numFmt numFmtId="173" formatCode="_ * #,##0.00_)\ _z_ł_ ;_ * \(#,##0.00\)\ _z_ł_ ;_ * &quot;-&quot;??_)\ _z_ł_ ;_ @_ "/>
    <numFmt numFmtId="174" formatCode="_-* #,##0\ _z_ł_-;\-* #,##0\ _z_ł_-;_-* &quot;-&quot;\ _z_ł_-;_-@_-"/>
    <numFmt numFmtId="175" formatCode="_-* #,##0.00\ _z_ł_-;\-* #,##0.00\ _z_ł_-;_-* &quot;-&quot;??\ _z_ł_-;_-@_-"/>
    <numFmt numFmtId="176" formatCode="#,##0.00\ _z_ł"/>
    <numFmt numFmtId="177" formatCode="[&lt;=9999999]###\-##\-##;\(###\)\ ###\-##\-##"/>
    <numFmt numFmtId="178" formatCode="[&lt;=9999999]###\-##\-##;0,###,###,###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#\."/>
    <numFmt numFmtId="184" formatCode="#,##0.00\ &quot;zł&quot;"/>
    <numFmt numFmtId="185" formatCode="#,##0.00_ ;\-#,##0.00\ "/>
    <numFmt numFmtId="186" formatCode="_-* #,##0.00\ [$€-1]_-;\-* #,##0.00\ [$€-1]_-;_-* &quot;-&quot;??\ [$€-1]_-;_-@_-"/>
    <numFmt numFmtId="187" formatCode="[$-415]d\ mmmm\ yyyy"/>
    <numFmt numFmtId="188" formatCode="\ #,##0.00&quot; zł &quot;;\-#,##0.00&quot; zł &quot;;&quot; -&quot;#&quot; zł &quot;;@\ "/>
    <numFmt numFmtId="189" formatCode="#,##0&quot; zł&quot;;[Red]\-#,##0&quot; zł&quot;"/>
    <numFmt numFmtId="190" formatCode="0.000"/>
    <numFmt numFmtId="191" formatCode="0.0"/>
    <numFmt numFmtId="192" formatCode="0.0000"/>
    <numFmt numFmtId="193" formatCode="#&quot;.&quot;"/>
    <numFmt numFmtId="194" formatCode="&quot; &quot;* #,##0.00&quot; zł &quot;;&quot;-&quot;* #,##0.00&quot; zł &quot;;&quot; &quot;* &quot;-&quot;??&quot; zł &quot;"/>
    <numFmt numFmtId="195" formatCode="#,##0.00\ [$zł-415];[Red]\-#,##0.00\ [$zł-415]"/>
    <numFmt numFmtId="196" formatCode="_-* #,##0.00\ [$zł-415]_-;\-* #,##0.00\ [$zł-415]_-;_-* &quot;-&quot;??\ [$zł-415]_-;_-@_-"/>
    <numFmt numFmtId="197" formatCode="#,##0.0\ &quot;zł&quot;;[Red]\-#,##0.0\ &quot;zł&quot;"/>
    <numFmt numFmtId="198" formatCode="[$-415]dddd\,\ d\ mmmm\ yyyy"/>
    <numFmt numFmtId="199" formatCode="_-* #,##0.000\ &quot;zł&quot;_-;\-* #,##0.000\ &quot;zł&quot;_-;_-* &quot;-&quot;???\ &quot;zł&quot;_-;_-@_-"/>
  </numFmts>
  <fonts count="78">
    <font>
      <sz val="10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color indexed="55"/>
      <name val="Arial"/>
      <family val="2"/>
    </font>
    <font>
      <sz val="10"/>
      <color indexed="55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1"/>
      <family val="0"/>
    </font>
    <font>
      <sz val="9"/>
      <color indexed="8"/>
      <name val="Arial1"/>
      <family val="0"/>
    </font>
    <font>
      <sz val="9"/>
      <name val="Arial1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sz val="10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Czcionka tekstu podstawowego"/>
      <family val="0"/>
    </font>
    <font>
      <sz val="11"/>
      <color theme="1"/>
      <name val="Arial"/>
      <family val="2"/>
    </font>
    <font>
      <sz val="9"/>
      <color theme="1"/>
      <name val="Arial1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15" fillId="0" borderId="0" applyNumberFormat="0" applyFill="0" applyBorder="0" applyAlignment="0" applyProtection="0"/>
    <xf numFmtId="0" fontId="59" fillId="27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8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>
      <alignment/>
      <protection/>
    </xf>
    <xf numFmtId="0" fontId="18" fillId="0" borderId="0" applyNumberFormat="0" applyFill="0" applyBorder="0" applyProtection="0">
      <alignment/>
    </xf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0" xfId="0" applyNumberFormat="1" applyFont="1" applyBorder="1" applyAlignment="1">
      <alignment horizontal="center" vertical="center"/>
    </xf>
    <xf numFmtId="0" fontId="4" fillId="32" borderId="10" xfId="59" applyFont="1" applyFill="1" applyBorder="1" applyAlignment="1">
      <alignment vertical="center"/>
      <protection/>
    </xf>
    <xf numFmtId="44" fontId="3" fillId="32" borderId="11" xfId="59" applyNumberFormat="1" applyFont="1" applyFill="1" applyBorder="1" applyAlignment="1">
      <alignment vertical="center"/>
      <protection/>
    </xf>
    <xf numFmtId="0" fontId="1" fillId="0" borderId="0" xfId="61" applyAlignment="1">
      <alignment horizontal="center" vertical="center"/>
      <protection/>
    </xf>
    <xf numFmtId="0" fontId="1" fillId="0" borderId="0" xfId="61" applyAlignment="1">
      <alignment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4" borderId="11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1" fillId="0" borderId="0" xfId="6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" fillId="0" borderId="0" xfId="61" applyFont="1" applyAlignment="1">
      <alignment horizontal="center" vertical="center"/>
      <protection/>
    </xf>
    <xf numFmtId="0" fontId="11" fillId="0" borderId="0" xfId="0" applyFont="1" applyAlignment="1">
      <alignment/>
    </xf>
    <xf numFmtId="0" fontId="12" fillId="0" borderId="12" xfId="57" applyFont="1" applyBorder="1" applyAlignment="1" quotePrefix="1">
      <alignment horizontal="center" vertical="center" wrapText="1"/>
      <protection/>
    </xf>
    <xf numFmtId="0" fontId="12" fillId="0" borderId="13" xfId="55" applyFont="1" applyBorder="1" applyAlignment="1" quotePrefix="1">
      <alignment horizontal="center" vertical="center" wrapText="1"/>
      <protection/>
    </xf>
    <xf numFmtId="0" fontId="12" fillId="0" borderId="11" xfId="63" applyFont="1" applyFill="1" applyBorder="1" applyAlignment="1" quotePrefix="1">
      <alignment horizontal="center" vertical="center" wrapText="1"/>
      <protection/>
    </xf>
    <xf numFmtId="0" fontId="12" fillId="0" borderId="14" xfId="61" applyFont="1" applyBorder="1" applyAlignment="1" quotePrefix="1">
      <alignment horizontal="center" vertical="center" wrapText="1"/>
      <protection/>
    </xf>
    <xf numFmtId="0" fontId="12" fillId="0" borderId="15" xfId="61" applyFont="1" applyBorder="1" applyAlignment="1" quotePrefix="1">
      <alignment horizontal="center" vertical="center" wrapText="1"/>
      <protection/>
    </xf>
    <xf numFmtId="0" fontId="12" fillId="0" borderId="12" xfId="61" applyFont="1" applyBorder="1" applyAlignment="1" quotePrefix="1">
      <alignment horizontal="center" vertical="center" wrapText="1"/>
      <protection/>
    </xf>
    <xf numFmtId="0" fontId="12" fillId="0" borderId="16" xfId="61" applyFont="1" applyBorder="1" applyAlignment="1" quotePrefix="1">
      <alignment horizontal="center" vertical="center" wrapText="1"/>
      <protection/>
    </xf>
    <xf numFmtId="0" fontId="1" fillId="0" borderId="0" xfId="60" applyAlignment="1">
      <alignment wrapText="1"/>
      <protection/>
    </xf>
    <xf numFmtId="0" fontId="0" fillId="0" borderId="0" xfId="0" applyAlignment="1">
      <alignment/>
    </xf>
    <xf numFmtId="183" fontId="6" fillId="0" borderId="0" xfId="61" applyNumberFormat="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left" vertical="center" wrapText="1"/>
      <protection/>
    </xf>
    <xf numFmtId="0" fontId="1" fillId="0" borderId="0" xfId="61" applyBorder="1" applyAlignment="1">
      <alignment horizontal="left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61" applyFont="1" applyFill="1" applyBorder="1" applyAlignment="1">
      <alignment horizontal="center" vertical="center" wrapText="1"/>
      <protection/>
    </xf>
    <xf numFmtId="44" fontId="1" fillId="4" borderId="11" xfId="79" applyNumberFormat="1" applyFont="1" applyFill="1" applyBorder="1" applyAlignment="1">
      <alignment horizontal="center" vertical="center"/>
    </xf>
    <xf numFmtId="44" fontId="1" fillId="4" borderId="11" xfId="79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65" applyNumberFormat="1" applyFont="1" applyFill="1" applyBorder="1" applyAlignment="1">
      <alignment horizontal="center" vertical="center" wrapText="1"/>
      <protection/>
    </xf>
    <xf numFmtId="44" fontId="3" fillId="32" borderId="0" xfId="59" applyNumberFormat="1" applyFont="1" applyFill="1" applyBorder="1" applyAlignment="1">
      <alignment vertical="center"/>
      <protection/>
    </xf>
    <xf numFmtId="1" fontId="1" fillId="4" borderId="11" xfId="79" applyNumberFormat="1" applyFont="1" applyFill="1" applyBorder="1" applyAlignment="1">
      <alignment horizontal="center" vertical="center"/>
    </xf>
    <xf numFmtId="0" fontId="12" fillId="0" borderId="11" xfId="61" applyFont="1" applyBorder="1" applyAlignment="1" quotePrefix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57" applyFont="1" applyBorder="1" applyAlignment="1" quotePrefix="1">
      <alignment horizontal="center" vertical="center" wrapText="1"/>
      <protection/>
    </xf>
    <xf numFmtId="0" fontId="12" fillId="34" borderId="11" xfId="57" applyFont="1" applyFill="1" applyBorder="1" applyAlignment="1" quotePrefix="1">
      <alignment horizontal="center" vertical="center" wrapText="1"/>
      <protection/>
    </xf>
    <xf numFmtId="44" fontId="14" fillId="35" borderId="11" xfId="79" applyFont="1" applyFill="1" applyBorder="1" applyAlignment="1">
      <alignment horizontal="center" vertical="center" wrapText="1"/>
    </xf>
    <xf numFmtId="0" fontId="12" fillId="0" borderId="15" xfId="57" applyFont="1" applyBorder="1" applyAlignment="1" quotePrefix="1">
      <alignment horizontal="center" vertical="center" wrapText="1"/>
      <protection/>
    </xf>
    <xf numFmtId="0" fontId="4" fillId="32" borderId="0" xfId="59" applyFont="1" applyFill="1" applyBorder="1" applyAlignment="1">
      <alignment vertical="center"/>
      <protection/>
    </xf>
    <xf numFmtId="0" fontId="14" fillId="0" borderId="17" xfId="0" applyFont="1" applyBorder="1" applyAlignment="1">
      <alignment horizontal="left" vertical="center" wrapText="1"/>
    </xf>
    <xf numFmtId="1" fontId="14" fillId="0" borderId="18" xfId="65" applyNumberFormat="1" applyFont="1" applyFill="1" applyBorder="1" applyAlignment="1">
      <alignment horizontal="center" vertical="center" wrapText="1"/>
      <protection/>
    </xf>
    <xf numFmtId="2" fontId="17" fillId="36" borderId="11" xfId="41" applyNumberFormat="1" applyFont="1" applyFill="1" applyBorder="1" applyAlignment="1">
      <alignment horizontal="left" vertical="center" wrapText="1"/>
    </xf>
    <xf numFmtId="0" fontId="17" fillId="36" borderId="11" xfId="41" applyNumberFormat="1" applyFont="1" applyFill="1" applyBorder="1" applyAlignment="1">
      <alignment horizontal="center" vertical="center" wrapText="1"/>
    </xf>
    <xf numFmtId="0" fontId="14" fillId="0" borderId="18" xfId="65" applyNumberFormat="1" applyFont="1" applyFill="1" applyBorder="1" applyAlignment="1">
      <alignment horizontal="center" vertical="center" wrapText="1"/>
      <protection/>
    </xf>
    <xf numFmtId="2" fontId="16" fillId="36" borderId="11" xfId="41" applyNumberFormat="1" applyFont="1" applyFill="1" applyBorder="1" applyAlignment="1">
      <alignment wrapText="1"/>
    </xf>
    <xf numFmtId="0" fontId="1" fillId="0" borderId="0" xfId="62" applyAlignment="1">
      <alignment vertical="center"/>
      <protection/>
    </xf>
    <xf numFmtId="0" fontId="1" fillId="0" borderId="0" xfId="62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1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10" fillId="0" borderId="0" xfId="53" applyFont="1">
      <alignment/>
      <protection/>
    </xf>
    <xf numFmtId="0" fontId="0" fillId="0" borderId="0" xfId="53" applyAlignment="1">
      <alignment/>
      <protection/>
    </xf>
    <xf numFmtId="0" fontId="6" fillId="0" borderId="0" xfId="62" applyFont="1" applyBorder="1" applyAlignment="1">
      <alignment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center" vertical="center" wrapText="1"/>
      <protection/>
    </xf>
    <xf numFmtId="0" fontId="1" fillId="0" borderId="0" xfId="62" applyBorder="1" applyAlignment="1">
      <alignment horizontal="center" vertical="center"/>
      <protection/>
    </xf>
    <xf numFmtId="0" fontId="0" fillId="0" borderId="0" xfId="53" applyBorder="1">
      <alignment/>
      <protection/>
    </xf>
    <xf numFmtId="44" fontId="3" fillId="32" borderId="0" xfId="59" applyNumberFormat="1" applyFont="1" applyFill="1" applyBorder="1" applyAlignment="1">
      <alignment vertical="center"/>
      <protection/>
    </xf>
    <xf numFmtId="0" fontId="3" fillId="32" borderId="0" xfId="59" applyFont="1" applyFill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0" xfId="53" applyNumberFormat="1" applyFont="1" applyBorder="1" applyAlignment="1">
      <alignment horizontal="center" vertical="center"/>
      <protection/>
    </xf>
    <xf numFmtId="0" fontId="1" fillId="0" borderId="0" xfId="60" applyFont="1" applyBorder="1" applyAlignment="1">
      <alignment horizontal="left" vertical="center" wrapText="1"/>
      <protection/>
    </xf>
    <xf numFmtId="44" fontId="3" fillId="32" borderId="11" xfId="59" applyNumberFormat="1" applyFont="1" applyFill="1" applyBorder="1" applyAlignment="1">
      <alignment vertical="center"/>
      <protection/>
    </xf>
    <xf numFmtId="0" fontId="1" fillId="0" borderId="0" xfId="62" applyFont="1" applyBorder="1" applyAlignment="1">
      <alignment vertical="center"/>
      <protection/>
    </xf>
    <xf numFmtId="0" fontId="12" fillId="34" borderId="11" xfId="58" applyFont="1" applyFill="1" applyBorder="1" applyAlignment="1" quotePrefix="1">
      <alignment horizontal="center" vertical="center" wrapText="1"/>
      <protection/>
    </xf>
    <xf numFmtId="44" fontId="1" fillId="4" borderId="11" xfId="81" applyNumberFormat="1" applyFont="1" applyFill="1" applyBorder="1" applyAlignment="1">
      <alignment horizontal="right" vertical="center"/>
    </xf>
    <xf numFmtId="44" fontId="1" fillId="4" borderId="11" xfId="81" applyNumberFormat="1" applyFont="1" applyFill="1" applyBorder="1" applyAlignment="1">
      <alignment horizontal="center" vertical="center"/>
    </xf>
    <xf numFmtId="0" fontId="1" fillId="4" borderId="11" xfId="62" applyFont="1" applyFill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/>
      <protection/>
    </xf>
    <xf numFmtId="0" fontId="48" fillId="0" borderId="11" xfId="70" applyFont="1" applyBorder="1" applyAlignment="1">
      <alignment wrapText="1"/>
      <protection/>
    </xf>
    <xf numFmtId="1" fontId="17" fillId="36" borderId="11" xfId="41" applyNumberFormat="1" applyFont="1" applyFill="1" applyBorder="1" applyAlignment="1">
      <alignment horizontal="center" vertical="center" wrapText="1"/>
    </xf>
    <xf numFmtId="0" fontId="11" fillId="0" borderId="0" xfId="53" applyFont="1">
      <alignment/>
      <protection/>
    </xf>
    <xf numFmtId="0" fontId="12" fillId="0" borderId="11" xfId="58" applyFont="1" applyBorder="1" applyAlignment="1" quotePrefix="1">
      <alignment horizontal="center" vertical="center" wrapText="1"/>
      <protection/>
    </xf>
    <xf numFmtId="0" fontId="12" fillId="0" borderId="11" xfId="62" applyFont="1" applyBorder="1" applyAlignment="1" quotePrefix="1">
      <alignment horizontal="center" vertical="center" wrapText="1"/>
      <protection/>
    </xf>
    <xf numFmtId="0" fontId="12" fillId="0" borderId="11" xfId="64" applyFont="1" applyFill="1" applyBorder="1" applyAlignment="1" quotePrefix="1">
      <alignment horizontal="center" vertical="center" wrapText="1"/>
      <protection/>
    </xf>
    <xf numFmtId="0" fontId="12" fillId="0" borderId="11" xfId="56" applyFont="1" applyBorder="1" applyAlignment="1" quotePrefix="1">
      <alignment horizontal="center" vertical="center" wrapText="1"/>
      <protection/>
    </xf>
    <xf numFmtId="0" fontId="49" fillId="0" borderId="11" xfId="58" applyFont="1" applyBorder="1" applyAlignment="1" quotePrefix="1">
      <alignment horizontal="center" vertical="center" wrapText="1"/>
      <protection/>
    </xf>
    <xf numFmtId="0" fontId="11" fillId="0" borderId="0" xfId="53" applyFont="1" applyAlignment="1">
      <alignment wrapText="1"/>
      <protection/>
    </xf>
    <xf numFmtId="2" fontId="5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18" fillId="0" borderId="0" xfId="71" applyNumberFormat="1" applyFont="1" applyAlignment="1">
      <alignment/>
    </xf>
    <xf numFmtId="0" fontId="19" fillId="32" borderId="12" xfId="71" applyNumberFormat="1" applyFont="1" applyFill="1" applyBorder="1" applyAlignment="1">
      <alignment horizontal="left" vertical="center" wrapText="1"/>
    </xf>
    <xf numFmtId="0" fontId="22" fillId="32" borderId="12" xfId="71" applyNumberFormat="1" applyFont="1" applyFill="1" applyBorder="1" applyAlignment="1">
      <alignment horizontal="center" vertical="center" wrapText="1"/>
    </xf>
    <xf numFmtId="49" fontId="22" fillId="32" borderId="12" xfId="71" applyNumberFormat="1" applyFont="1" applyFill="1" applyBorder="1" applyAlignment="1">
      <alignment horizontal="center" vertical="center" wrapText="1"/>
    </xf>
    <xf numFmtId="49" fontId="21" fillId="32" borderId="12" xfId="71" applyNumberFormat="1" applyFont="1" applyFill="1" applyBorder="1" applyAlignment="1">
      <alignment horizontal="center" vertical="center" wrapText="1"/>
    </xf>
    <xf numFmtId="0" fontId="18" fillId="32" borderId="19" xfId="71" applyNumberFormat="1" applyFont="1" applyFill="1" applyBorder="1" applyAlignment="1">
      <alignment vertical="center"/>
    </xf>
    <xf numFmtId="49" fontId="19" fillId="33" borderId="12" xfId="71" applyNumberFormat="1" applyFont="1" applyFill="1" applyBorder="1" applyAlignment="1">
      <alignment horizontal="justify" vertical="center" wrapText="1"/>
    </xf>
    <xf numFmtId="3" fontId="19" fillId="33" borderId="12" xfId="71" applyNumberFormat="1" applyFont="1" applyFill="1" applyBorder="1" applyAlignment="1">
      <alignment horizontal="center" vertical="center" wrapText="1"/>
    </xf>
    <xf numFmtId="49" fontId="19" fillId="33" borderId="12" xfId="71" applyNumberFormat="1" applyFont="1" applyFill="1" applyBorder="1" applyAlignment="1">
      <alignment horizontal="center" vertical="center"/>
    </xf>
    <xf numFmtId="0" fontId="73" fillId="0" borderId="11" xfId="61" applyFont="1" applyBorder="1" applyAlignment="1">
      <alignment horizontal="center" vertical="center"/>
      <protection/>
    </xf>
    <xf numFmtId="44" fontId="3" fillId="32" borderId="20" xfId="59" applyNumberFormat="1" applyFont="1" applyFill="1" applyBorder="1" applyAlignment="1">
      <alignment vertical="center"/>
      <protection/>
    </xf>
    <xf numFmtId="0" fontId="1" fillId="34" borderId="11" xfId="62" applyFont="1" applyFill="1" applyBorder="1" applyAlignment="1">
      <alignment horizontal="center" vertical="center"/>
      <protection/>
    </xf>
    <xf numFmtId="0" fontId="12" fillId="34" borderId="11" xfId="64" applyFont="1" applyFill="1" applyBorder="1" applyAlignment="1" quotePrefix="1">
      <alignment horizontal="center" vertical="center" wrapText="1"/>
      <protection/>
    </xf>
    <xf numFmtId="1" fontId="1" fillId="35" borderId="11" xfId="62" applyNumberFormat="1" applyFont="1" applyFill="1" applyBorder="1" applyAlignment="1">
      <alignment horizontal="center" vertical="center"/>
      <protection/>
    </xf>
    <xf numFmtId="0" fontId="74" fillId="33" borderId="11" xfId="70" applyFont="1" applyFill="1" applyBorder="1" applyAlignment="1">
      <alignment horizontal="left" vertical="center" wrapText="1"/>
      <protection/>
    </xf>
    <xf numFmtId="0" fontId="74" fillId="33" borderId="21" xfId="70" applyFont="1" applyFill="1" applyBorder="1" applyAlignment="1">
      <alignment horizontal="left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2" xfId="58" applyFont="1" applyBorder="1" applyAlignment="1" quotePrefix="1">
      <alignment horizontal="center" vertical="center" wrapText="1"/>
      <protection/>
    </xf>
    <xf numFmtId="0" fontId="12" fillId="0" borderId="13" xfId="56" applyFont="1" applyBorder="1" applyAlignment="1" quotePrefix="1">
      <alignment horizontal="center" vertical="center" wrapText="1"/>
      <protection/>
    </xf>
    <xf numFmtId="0" fontId="12" fillId="0" borderId="14" xfId="62" applyFont="1" applyBorder="1" applyAlignment="1" quotePrefix="1">
      <alignment horizontal="center" vertical="center" wrapText="1"/>
      <protection/>
    </xf>
    <xf numFmtId="0" fontId="12" fillId="0" borderId="15" xfId="62" applyFont="1" applyBorder="1" applyAlignment="1" quotePrefix="1">
      <alignment horizontal="center" vertical="center" wrapText="1"/>
      <protection/>
    </xf>
    <xf numFmtId="0" fontId="12" fillId="0" borderId="12" xfId="62" applyFont="1" applyBorder="1" applyAlignment="1" quotePrefix="1">
      <alignment horizontal="center" vertical="center" wrapText="1"/>
      <protection/>
    </xf>
    <xf numFmtId="0" fontId="12" fillId="0" borderId="16" xfId="62" applyFont="1" applyBorder="1" applyAlignment="1" quotePrefix="1">
      <alignment horizontal="center" vertical="center" wrapText="1"/>
      <protection/>
    </xf>
    <xf numFmtId="196" fontId="1" fillId="35" borderId="11" xfId="62" applyNumberFormat="1" applyFont="1" applyFill="1" applyBorder="1" applyAlignment="1">
      <alignment horizontal="center" vertical="center"/>
      <protection/>
    </xf>
    <xf numFmtId="1" fontId="1" fillId="4" borderId="11" xfId="77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5" fillId="0" borderId="11" xfId="4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33" borderId="0" xfId="62" applyFont="1" applyFill="1" applyBorder="1" applyAlignment="1">
      <alignment horizontal="center" vertical="center" wrapText="1"/>
      <protection/>
    </xf>
    <xf numFmtId="0" fontId="51" fillId="0" borderId="11" xfId="62" applyFont="1" applyBorder="1" applyAlignment="1">
      <alignment vertical="center" wrapText="1"/>
      <protection/>
    </xf>
    <xf numFmtId="44" fontId="14" fillId="35" borderId="11" xfId="81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left" vertical="center" wrapText="1"/>
    </xf>
    <xf numFmtId="49" fontId="14" fillId="0" borderId="11" xfId="65" applyNumberFormat="1" applyFont="1" applyFill="1" applyBorder="1" applyAlignment="1">
      <alignment horizontal="left" vertical="center" wrapText="1"/>
      <protection/>
    </xf>
    <xf numFmtId="0" fontId="12" fillId="0" borderId="22" xfId="58" applyFont="1" applyBorder="1" applyAlignment="1" quotePrefix="1">
      <alignment horizontal="center" vertical="center" wrapText="1"/>
      <protection/>
    </xf>
    <xf numFmtId="0" fontId="15" fillId="0" borderId="23" xfId="41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2" fillId="0" borderId="16" xfId="55" applyFont="1" applyBorder="1" applyAlignment="1" quotePrefix="1">
      <alignment horizontal="center" vertical="center" wrapText="1"/>
      <protection/>
    </xf>
    <xf numFmtId="0" fontId="12" fillId="0" borderId="23" xfId="63" applyFont="1" applyFill="1" applyBorder="1" applyAlignment="1" quotePrefix="1">
      <alignment horizontal="center" vertical="center" wrapText="1"/>
      <protection/>
    </xf>
    <xf numFmtId="0" fontId="12" fillId="0" borderId="25" xfId="61" applyFont="1" applyBorder="1" applyAlignment="1" quotePrefix="1">
      <alignment horizontal="center" vertical="center" wrapText="1"/>
      <protection/>
    </xf>
    <xf numFmtId="0" fontId="12" fillId="0" borderId="23" xfId="57" applyFont="1" applyBorder="1" applyAlignment="1" quotePrefix="1">
      <alignment horizontal="center" vertical="center" wrapText="1"/>
      <protection/>
    </xf>
    <xf numFmtId="0" fontId="76" fillId="0" borderId="17" xfId="65" applyNumberFormat="1" applyFont="1" applyFill="1" applyBorder="1" applyAlignment="1">
      <alignment horizontal="left" vertical="center" wrapText="1"/>
      <protection/>
    </xf>
    <xf numFmtId="2" fontId="77" fillId="36" borderId="11" xfId="41" applyNumberFormat="1" applyFont="1" applyFill="1" applyBorder="1" applyAlignment="1">
      <alignment horizontal="left" vertical="center" wrapText="1"/>
    </xf>
    <xf numFmtId="0" fontId="76" fillId="0" borderId="17" xfId="0" applyFont="1" applyBorder="1" applyAlignment="1">
      <alignment horizontal="left" vertical="center" wrapText="1"/>
    </xf>
    <xf numFmtId="0" fontId="76" fillId="0" borderId="18" xfId="65" applyNumberFormat="1" applyFont="1" applyFill="1" applyBorder="1" applyAlignment="1">
      <alignment horizontal="center" vertical="center" wrapText="1"/>
      <protection/>
    </xf>
    <xf numFmtId="1" fontId="1" fillId="35" borderId="11" xfId="61" applyNumberFormat="1" applyFont="1" applyFill="1" applyBorder="1" applyAlignment="1">
      <alignment horizontal="center" vertical="center"/>
      <protection/>
    </xf>
    <xf numFmtId="44" fontId="12" fillId="35" borderId="11" xfId="79" applyFont="1" applyFill="1" applyBorder="1" applyAlignment="1" quotePrefix="1">
      <alignment horizontal="center" vertical="center" wrapText="1"/>
    </xf>
    <xf numFmtId="44" fontId="12" fillId="34" borderId="11" xfId="79" applyFont="1" applyFill="1" applyBorder="1" applyAlignment="1" quotePrefix="1">
      <alignment horizontal="center" vertical="center" wrapText="1"/>
    </xf>
    <xf numFmtId="44" fontId="1" fillId="4" borderId="23" xfId="79" applyNumberFormat="1" applyFont="1" applyFill="1" applyBorder="1" applyAlignment="1">
      <alignment horizontal="center" vertical="center"/>
    </xf>
    <xf numFmtId="0" fontId="19" fillId="32" borderId="0" xfId="71" applyNumberFormat="1" applyFont="1" applyFill="1" applyBorder="1" applyAlignment="1">
      <alignment vertical="center"/>
    </xf>
    <xf numFmtId="0" fontId="19" fillId="32" borderId="15" xfId="71" applyNumberFormat="1" applyFont="1" applyFill="1" applyBorder="1" applyAlignment="1">
      <alignment horizontal="left" vertical="center" wrapText="1"/>
    </xf>
    <xf numFmtId="49" fontId="19" fillId="33" borderId="15" xfId="71" applyNumberFormat="1" applyFont="1" applyFill="1" applyBorder="1" applyAlignment="1">
      <alignment horizontal="justify" vertical="center" wrapText="1"/>
    </xf>
    <xf numFmtId="3" fontId="19" fillId="33" borderId="15" xfId="71" applyNumberFormat="1" applyFont="1" applyFill="1" applyBorder="1" applyAlignment="1">
      <alignment horizontal="center" vertical="center" wrapText="1"/>
    </xf>
    <xf numFmtId="49" fontId="19" fillId="33" borderId="15" xfId="71" applyNumberFormat="1" applyFont="1" applyFill="1" applyBorder="1" applyAlignment="1">
      <alignment horizontal="center" vertical="center"/>
    </xf>
    <xf numFmtId="44" fontId="14" fillId="35" borderId="23" xfId="79" applyFont="1" applyFill="1" applyBorder="1" applyAlignment="1">
      <alignment horizontal="center" vertical="center" wrapText="1"/>
    </xf>
    <xf numFmtId="0" fontId="19" fillId="32" borderId="0" xfId="71" applyNumberFormat="1" applyFont="1" applyFill="1" applyBorder="1" applyAlignment="1">
      <alignment horizontal="left" vertical="center" wrapText="1"/>
    </xf>
    <xf numFmtId="0" fontId="19" fillId="32" borderId="0" xfId="71" applyNumberFormat="1" applyFont="1" applyFill="1" applyBorder="1" applyAlignment="1">
      <alignment horizontal="center" vertical="center"/>
    </xf>
    <xf numFmtId="0" fontId="20" fillId="32" borderId="0" xfId="71" applyNumberFormat="1" applyFont="1" applyFill="1" applyBorder="1" applyAlignment="1">
      <alignment vertical="center"/>
    </xf>
    <xf numFmtId="0" fontId="18" fillId="0" borderId="0" xfId="71" applyNumberFormat="1" applyFont="1" applyBorder="1" applyAlignment="1">
      <alignment/>
    </xf>
    <xf numFmtId="0" fontId="19" fillId="32" borderId="11" xfId="71" applyNumberFormat="1" applyFont="1" applyFill="1" applyBorder="1" applyAlignment="1">
      <alignment horizontal="left" vertical="center" wrapText="1"/>
    </xf>
    <xf numFmtId="49" fontId="19" fillId="33" borderId="11" xfId="71" applyNumberFormat="1" applyFont="1" applyFill="1" applyBorder="1" applyAlignment="1">
      <alignment horizontal="justify" vertical="center" wrapText="1"/>
    </xf>
    <xf numFmtId="3" fontId="19" fillId="33" borderId="11" xfId="71" applyNumberFormat="1" applyFont="1" applyFill="1" applyBorder="1" applyAlignment="1">
      <alignment horizontal="center" vertical="center" wrapText="1"/>
    </xf>
    <xf numFmtId="49" fontId="19" fillId="33" borderId="11" xfId="71" applyNumberFormat="1" applyFont="1" applyFill="1" applyBorder="1" applyAlignment="1">
      <alignment horizontal="center" vertical="center"/>
    </xf>
    <xf numFmtId="1" fontId="1" fillId="35" borderId="11" xfId="62" applyNumberFormat="1" applyFont="1" applyFill="1" applyBorder="1" applyAlignment="1">
      <alignment horizontal="center" vertical="center"/>
      <protection/>
    </xf>
    <xf numFmtId="1" fontId="1" fillId="4" borderId="11" xfId="81" applyNumberFormat="1" applyFont="1" applyFill="1" applyBorder="1" applyAlignment="1">
      <alignment horizontal="center" vertical="center"/>
    </xf>
    <xf numFmtId="0" fontId="51" fillId="0" borderId="11" xfId="62" applyFont="1" applyBorder="1" applyAlignment="1">
      <alignment horizontal="center" vertical="center" wrapText="1"/>
      <protection/>
    </xf>
    <xf numFmtId="0" fontId="74" fillId="33" borderId="11" xfId="0" applyFont="1" applyFill="1" applyBorder="1" applyAlignment="1">
      <alignment horizontal="left" vertical="center" wrapText="1"/>
    </xf>
    <xf numFmtId="194" fontId="21" fillId="32" borderId="26" xfId="71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62" applyFont="1" applyBorder="1" applyAlignment="1">
      <alignment horizontal="left" vertical="center" wrapText="1"/>
      <protection/>
    </xf>
    <xf numFmtId="183" fontId="54" fillId="0" borderId="11" xfId="62" applyNumberFormat="1" applyFont="1" applyBorder="1" applyAlignment="1">
      <alignment horizontal="center" vertical="center" wrapText="1"/>
      <protection/>
    </xf>
    <xf numFmtId="183" fontId="27" fillId="0" borderId="11" xfId="62" applyNumberFormat="1" applyFont="1" applyBorder="1" applyAlignment="1">
      <alignment horizontal="center" vertical="center" wrapText="1"/>
      <protection/>
    </xf>
    <xf numFmtId="0" fontId="54" fillId="0" borderId="11" xfId="62" applyFont="1" applyBorder="1" applyAlignment="1">
      <alignment horizontal="center" vertical="center" wrapText="1"/>
      <protection/>
    </xf>
    <xf numFmtId="0" fontId="25" fillId="0" borderId="11" xfId="62" applyFont="1" applyBorder="1" applyAlignment="1">
      <alignment horizontal="center" vertical="center" wrapText="1"/>
      <protection/>
    </xf>
    <xf numFmtId="0" fontId="12" fillId="0" borderId="23" xfId="61" applyFont="1" applyBorder="1" applyAlignment="1" quotePrefix="1">
      <alignment horizontal="center" vertical="center" wrapText="1"/>
      <protection/>
    </xf>
    <xf numFmtId="184" fontId="3" fillId="32" borderId="20" xfId="59" applyNumberFormat="1" applyFont="1" applyFill="1" applyBorder="1" applyAlignment="1">
      <alignment vertical="center"/>
      <protection/>
    </xf>
    <xf numFmtId="0" fontId="77" fillId="0" borderId="11" xfId="41" applyNumberFormat="1" applyFont="1" applyBorder="1" applyAlignment="1">
      <alignment horizontal="left" vertical="center" wrapText="1"/>
    </xf>
    <xf numFmtId="1" fontId="77" fillId="36" borderId="11" xfId="41" applyNumberFormat="1" applyFont="1" applyFill="1" applyBorder="1" applyAlignment="1">
      <alignment horizontal="center" vertical="center" wrapText="1"/>
    </xf>
    <xf numFmtId="0" fontId="1" fillId="34" borderId="11" xfId="61" applyFont="1" applyFill="1" applyBorder="1" applyAlignment="1">
      <alignment horizontal="center" vertical="center"/>
      <protection/>
    </xf>
    <xf numFmtId="0" fontId="0" fillId="0" borderId="11" xfId="70" applyFont="1" applyBorder="1" applyAlignment="1">
      <alignment horizontal="left" vertical="center" wrapText="1"/>
      <protection/>
    </xf>
    <xf numFmtId="0" fontId="0" fillId="0" borderId="11" xfId="70" applyFont="1" applyBorder="1" applyAlignment="1">
      <alignment vertical="top" wrapText="1"/>
      <protection/>
    </xf>
    <xf numFmtId="0" fontId="73" fillId="0" borderId="11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vertical="top" wrapText="1"/>
    </xf>
    <xf numFmtId="1" fontId="12" fillId="35" borderId="11" xfId="69" applyNumberFormat="1" applyFont="1" applyFill="1" applyBorder="1" applyAlignment="1" quotePrefix="1">
      <alignment horizontal="center" vertical="center" wrapText="1"/>
    </xf>
    <xf numFmtId="1" fontId="14" fillId="35" borderId="11" xfId="69" applyNumberFormat="1" applyFont="1" applyFill="1" applyBorder="1" applyAlignment="1">
      <alignment horizontal="center" vertical="center" wrapText="1"/>
    </xf>
    <xf numFmtId="44" fontId="3" fillId="0" borderId="11" xfId="59" applyNumberFormat="1" applyFont="1" applyFill="1" applyBorder="1" applyAlignment="1">
      <alignment vertical="center"/>
      <protection/>
    </xf>
    <xf numFmtId="1" fontId="1" fillId="37" borderId="11" xfId="62" applyNumberFormat="1" applyFont="1" applyFill="1" applyBorder="1" applyAlignment="1">
      <alignment horizontal="center" vertical="center"/>
      <protection/>
    </xf>
    <xf numFmtId="0" fontId="25" fillId="0" borderId="11" xfId="0" applyFont="1" applyBorder="1" applyAlignment="1">
      <alignment horizontal="center" vertical="center" wrapText="1"/>
    </xf>
    <xf numFmtId="0" fontId="25" fillId="34" borderId="17" xfId="62" applyFont="1" applyFill="1" applyBorder="1" applyAlignment="1">
      <alignment horizontal="left" vertical="center" wrapText="1"/>
      <protection/>
    </xf>
    <xf numFmtId="0" fontId="25" fillId="34" borderId="27" xfId="62" applyFont="1" applyFill="1" applyBorder="1" applyAlignment="1">
      <alignment horizontal="left" vertical="center" wrapText="1"/>
      <protection/>
    </xf>
    <xf numFmtId="0" fontId="25" fillId="34" borderId="18" xfId="62" applyFont="1" applyFill="1" applyBorder="1" applyAlignment="1">
      <alignment horizontal="left" vertical="center" wrapText="1"/>
      <protection/>
    </xf>
    <xf numFmtId="2" fontId="5" fillId="0" borderId="11" xfId="0" applyNumberFormat="1" applyFont="1" applyBorder="1" applyAlignment="1">
      <alignment horizontal="center" vertical="center" wrapText="1"/>
    </xf>
    <xf numFmtId="0" fontId="12" fillId="0" borderId="11" xfId="64" applyFont="1" applyBorder="1" applyAlignment="1" quotePrefix="1">
      <alignment horizontal="center" vertical="center" wrapText="1"/>
      <protection/>
    </xf>
    <xf numFmtId="0" fontId="1" fillId="0" borderId="11" xfId="62" applyBorder="1" applyAlignment="1">
      <alignment horizontal="center" vertical="center"/>
      <protection/>
    </xf>
    <xf numFmtId="0" fontId="1" fillId="4" borderId="11" xfId="62" applyFill="1" applyBorder="1" applyAlignment="1">
      <alignment horizontal="center" vertical="center"/>
      <protection/>
    </xf>
    <xf numFmtId="44" fontId="1" fillId="4" borderId="11" xfId="81" applyFont="1" applyFill="1" applyBorder="1" applyAlignment="1">
      <alignment horizontal="center" vertical="center"/>
    </xf>
    <xf numFmtId="44" fontId="1" fillId="4" borderId="11" xfId="81" applyFont="1" applyFill="1" applyBorder="1" applyAlignment="1">
      <alignment horizontal="right" vertical="center"/>
    </xf>
    <xf numFmtId="1" fontId="1" fillId="35" borderId="11" xfId="62" applyNumberFormat="1" applyFill="1" applyBorder="1" applyAlignment="1">
      <alignment horizontal="center" vertical="center"/>
      <protection/>
    </xf>
    <xf numFmtId="0" fontId="1" fillId="0" borderId="0" xfId="60" applyAlignment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5" fillId="0" borderId="0" xfId="62" applyFont="1" applyAlignment="1">
      <alignment horizontal="center" vertical="center" wrapText="1"/>
      <protection/>
    </xf>
    <xf numFmtId="183" fontId="6" fillId="0" borderId="0" xfId="62" applyNumberFormat="1" applyFont="1" applyAlignment="1">
      <alignment horizontal="center" vertical="center" wrapText="1"/>
      <protection/>
    </xf>
    <xf numFmtId="0" fontId="1" fillId="0" borderId="0" xfId="62" applyAlignment="1">
      <alignment horizontal="left" vertical="center" wrapText="1"/>
      <protection/>
    </xf>
    <xf numFmtId="0" fontId="6" fillId="0" borderId="0" xfId="62" applyFont="1" applyAlignment="1">
      <alignment horizontal="center" vertical="center" wrapText="1"/>
      <protection/>
    </xf>
    <xf numFmtId="0" fontId="6" fillId="33" borderId="0" xfId="62" applyFont="1" applyFill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left" vertical="center"/>
      <protection/>
    </xf>
    <xf numFmtId="0" fontId="14" fillId="0" borderId="11" xfId="65" applyFont="1" applyBorder="1" applyAlignment="1">
      <alignment horizontal="center" vertical="center" wrapText="1"/>
      <protection/>
    </xf>
    <xf numFmtId="44" fontId="1" fillId="34" borderId="11" xfId="81" applyNumberFormat="1" applyFont="1" applyFill="1" applyBorder="1" applyAlignment="1">
      <alignment horizontal="right" vertical="center"/>
    </xf>
    <xf numFmtId="0" fontId="0" fillId="34" borderId="11" xfId="0" applyFill="1" applyBorder="1" applyAlignment="1">
      <alignment/>
    </xf>
    <xf numFmtId="0" fontId="54" fillId="4" borderId="11" xfId="62" applyFont="1" applyFill="1" applyBorder="1" applyAlignment="1">
      <alignment horizontal="left" vertical="center" wrapText="1"/>
      <protection/>
    </xf>
    <xf numFmtId="0" fontId="1" fillId="0" borderId="0" xfId="60" applyAlignment="1">
      <alignment wrapText="1"/>
      <protection/>
    </xf>
    <xf numFmtId="0" fontId="13" fillId="0" borderId="0" xfId="65" applyFont="1" applyAlignment="1">
      <alignment horizontal="left" vertical="center" wrapText="1"/>
      <protection/>
    </xf>
    <xf numFmtId="0" fontId="3" fillId="0" borderId="11" xfId="62" applyFont="1" applyBorder="1" applyAlignment="1">
      <alignment horizontal="center" vertical="center" wrapText="1"/>
      <protection/>
    </xf>
    <xf numFmtId="0" fontId="12" fillId="0" borderId="28" xfId="58" applyFont="1" applyBorder="1" applyAlignment="1" quotePrefix="1">
      <alignment horizontal="center" vertical="center" wrapText="1"/>
      <protection/>
    </xf>
    <xf numFmtId="0" fontId="12" fillId="0" borderId="29" xfId="58" applyFont="1" applyBorder="1" applyAlignment="1">
      <alignment horizontal="center" vertical="center" wrapText="1"/>
      <protection/>
    </xf>
    <xf numFmtId="0" fontId="3" fillId="32" borderId="10" xfId="59" applyFont="1" applyFill="1" applyBorder="1" applyAlignment="1">
      <alignment horizontal="center" vertical="center"/>
      <protection/>
    </xf>
    <xf numFmtId="0" fontId="51" fillId="0" borderId="11" xfId="62" applyFont="1" applyBorder="1" applyAlignment="1">
      <alignment horizontal="center" vertical="center" wrapText="1"/>
      <protection/>
    </xf>
    <xf numFmtId="0" fontId="54" fillId="4" borderId="17" xfId="62" applyFont="1" applyFill="1" applyBorder="1" applyAlignment="1">
      <alignment horizontal="left" vertical="center" wrapText="1"/>
      <protection/>
    </xf>
    <xf numFmtId="0" fontId="54" fillId="4" borderId="27" xfId="62" applyFont="1" applyFill="1" applyBorder="1" applyAlignment="1">
      <alignment horizontal="left" vertical="center" wrapText="1"/>
      <protection/>
    </xf>
    <xf numFmtId="0" fontId="54" fillId="4" borderId="18" xfId="62" applyFont="1" applyFill="1" applyBorder="1" applyAlignment="1">
      <alignment horizontal="left" vertical="center" wrapText="1"/>
      <protection/>
    </xf>
    <xf numFmtId="0" fontId="25" fillId="34" borderId="17" xfId="62" applyFont="1" applyFill="1" applyBorder="1" applyAlignment="1">
      <alignment horizontal="left" vertical="center" wrapText="1"/>
      <protection/>
    </xf>
    <xf numFmtId="0" fontId="25" fillId="34" borderId="27" xfId="62" applyFont="1" applyFill="1" applyBorder="1" applyAlignment="1">
      <alignment horizontal="left" vertical="center" wrapText="1"/>
      <protection/>
    </xf>
    <xf numFmtId="0" fontId="25" fillId="34" borderId="18" xfId="62" applyFont="1" applyFill="1" applyBorder="1" applyAlignment="1">
      <alignment horizontal="left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12" fillId="0" borderId="28" xfId="57" applyFont="1" applyBorder="1" applyAlignment="1" quotePrefix="1">
      <alignment horizontal="center" vertical="center" wrapText="1"/>
      <protection/>
    </xf>
    <xf numFmtId="0" fontId="12" fillId="0" borderId="29" xfId="57" applyFont="1" applyBorder="1" applyAlignment="1">
      <alignment horizontal="center" vertical="center" wrapText="1"/>
      <protection/>
    </xf>
    <xf numFmtId="0" fontId="3" fillId="32" borderId="10" xfId="59" applyFont="1" applyFill="1" applyBorder="1" applyAlignment="1">
      <alignment horizontal="center" vertical="center"/>
      <protection/>
    </xf>
    <xf numFmtId="0" fontId="12" fillId="0" borderId="30" xfId="57" applyFont="1" applyBorder="1" applyAlignment="1" quotePrefix="1">
      <alignment horizontal="center" vertical="center" wrapText="1"/>
      <protection/>
    </xf>
    <xf numFmtId="0" fontId="3" fillId="32" borderId="0" xfId="59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3" fillId="0" borderId="31" xfId="65" applyFont="1" applyBorder="1" applyAlignment="1">
      <alignment horizontal="left" vertical="center" wrapText="1"/>
      <protection/>
    </xf>
    <xf numFmtId="0" fontId="12" fillId="0" borderId="11" xfId="58" applyFont="1" applyBorder="1" applyAlignment="1" quotePrefix="1">
      <alignment horizontal="center" vertical="center" wrapText="1"/>
      <protection/>
    </xf>
    <xf numFmtId="0" fontId="12" fillId="0" borderId="11" xfId="58" applyFont="1" applyBorder="1" applyAlignment="1">
      <alignment horizontal="center" vertical="center" wrapText="1"/>
      <protection/>
    </xf>
    <xf numFmtId="0" fontId="3" fillId="32" borderId="0" xfId="59" applyFont="1" applyFill="1" applyBorder="1" applyAlignment="1">
      <alignment horizontal="center" vertical="center"/>
      <protection/>
    </xf>
    <xf numFmtId="0" fontId="0" fillId="0" borderId="0" xfId="53" applyAlignment="1">
      <alignment/>
      <protection/>
    </xf>
    <xf numFmtId="49" fontId="21" fillId="33" borderId="19" xfId="71" applyNumberFormat="1" applyFont="1" applyFill="1" applyBorder="1" applyAlignment="1">
      <alignment horizontal="left" vertical="center" wrapText="1"/>
    </xf>
    <xf numFmtId="0" fontId="24" fillId="33" borderId="19" xfId="71" applyNumberFormat="1" applyFont="1" applyFill="1" applyBorder="1" applyAlignment="1">
      <alignment horizontal="left" vertical="center" wrapText="1"/>
    </xf>
    <xf numFmtId="49" fontId="21" fillId="32" borderId="12" xfId="71" applyNumberFormat="1" applyFont="1" applyFill="1" applyBorder="1" applyAlignment="1">
      <alignment horizontal="center" vertical="center" wrapText="1"/>
    </xf>
    <xf numFmtId="0" fontId="21" fillId="32" borderId="12" xfId="71" applyNumberFormat="1" applyFont="1" applyFill="1" applyBorder="1" applyAlignment="1">
      <alignment horizontal="center" vertical="center" wrapText="1"/>
    </xf>
    <xf numFmtId="49" fontId="22" fillId="32" borderId="32" xfId="71" applyNumberFormat="1" applyFont="1" applyFill="1" applyBorder="1" applyAlignment="1">
      <alignment horizontal="center" vertical="center" wrapText="1"/>
    </xf>
    <xf numFmtId="0" fontId="23" fillId="32" borderId="33" xfId="71" applyNumberFormat="1" applyFont="1" applyFill="1" applyBorder="1" applyAlignment="1">
      <alignment horizontal="center" vertical="center" wrapText="1"/>
    </xf>
    <xf numFmtId="49" fontId="21" fillId="32" borderId="34" xfId="71" applyNumberFormat="1" applyFont="1" applyFill="1" applyBorder="1" applyAlignment="1">
      <alignment horizontal="center" vertical="center"/>
    </xf>
    <xf numFmtId="0" fontId="21" fillId="32" borderId="35" xfId="71" applyNumberFormat="1" applyFont="1" applyFill="1" applyBorder="1" applyAlignment="1">
      <alignment horizontal="center" vertical="center"/>
    </xf>
    <xf numFmtId="0" fontId="29" fillId="0" borderId="0" xfId="60" applyFont="1" applyAlignment="1">
      <alignment horizontal="left" vertical="top" wrapText="1"/>
      <protection/>
    </xf>
    <xf numFmtId="0" fontId="1" fillId="0" borderId="0" xfId="60" applyAlignment="1">
      <alignment horizontal="left" vertical="top"/>
      <protection/>
    </xf>
    <xf numFmtId="0" fontId="0" fillId="0" borderId="0" xfId="0" applyAlignment="1">
      <alignment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" xfId="41"/>
    <cellStyle name="Dobry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3" xfId="52"/>
    <cellStyle name="Normalny 2" xfId="53"/>
    <cellStyle name="Normalny 3" xfId="54"/>
    <cellStyle name="Normalny_Arkusz11" xfId="55"/>
    <cellStyle name="Normalny_Arkusz11 2" xfId="56"/>
    <cellStyle name="Normalny_Arkusz13" xfId="57"/>
    <cellStyle name="Normalny_Arkusz13 2" xfId="58"/>
    <cellStyle name="Normalny_Arkusz5" xfId="59"/>
    <cellStyle name="Normalny_Arkusz9" xfId="60"/>
    <cellStyle name="Normalny_kardiowert_w2-zal2" xfId="61"/>
    <cellStyle name="Normalny_kardiowert_w2-zal2 2" xfId="62"/>
    <cellStyle name="Normalny_pak. nr 1, 2009" xfId="63"/>
    <cellStyle name="Normalny_pak. nr 1, 2009 2" xfId="64"/>
    <cellStyle name="Normalny_Przedmiot zamówienia - załącznik2" xfId="65"/>
    <cellStyle name="Obliczenia" xfId="66"/>
    <cellStyle name="Followed Hyperlink" xfId="67"/>
    <cellStyle name="Procent 2" xfId="68"/>
    <cellStyle name="Percent" xfId="69"/>
    <cellStyle name="Standardowy 2" xfId="70"/>
    <cellStyle name="Standardowy 3" xfId="71"/>
    <cellStyle name="Suma" xfId="72"/>
    <cellStyle name="Tekst objaśnienia" xfId="73"/>
    <cellStyle name="Tekst ostrzeżenia" xfId="74"/>
    <cellStyle name="Tytuł" xfId="75"/>
    <cellStyle name="Uwaga" xfId="76"/>
    <cellStyle name="Walutowe 2" xfId="77"/>
    <cellStyle name="Walutowe 3" xfId="78"/>
    <cellStyle name="Currency" xfId="79"/>
    <cellStyle name="Currency [0]" xfId="80"/>
    <cellStyle name="Walutowy 2" xfId="81"/>
    <cellStyle name="Zły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view="pageLayout" zoomScaleNormal="70" workbookViewId="0" topLeftCell="A1">
      <selection activeCell="F5" sqref="F5"/>
    </sheetView>
  </sheetViews>
  <sheetFormatPr defaultColWidth="11.375" defaultRowHeight="12.75"/>
  <cols>
    <col min="1" max="1" width="8.25390625" style="60" customWidth="1"/>
    <col min="2" max="2" width="31.75390625" style="60" customWidth="1"/>
    <col min="3" max="3" width="11.00390625" style="60" customWidth="1"/>
    <col min="4" max="4" width="7.875" style="60" customWidth="1"/>
    <col min="5" max="5" width="12.75390625" style="61" customWidth="1"/>
    <col min="6" max="7" width="13.75390625" style="61" customWidth="1"/>
    <col min="8" max="8" width="16.125" style="61" customWidth="1"/>
    <col min="9" max="9" width="5.75390625" style="61" customWidth="1"/>
    <col min="10" max="10" width="14.875" style="61" customWidth="1"/>
    <col min="11" max="11" width="19.375" style="60" customWidth="1"/>
    <col min="12" max="16384" width="11.375" style="60" customWidth="1"/>
  </cols>
  <sheetData>
    <row r="1" spans="1:10" ht="21.75" customHeight="1">
      <c r="A1" s="215" t="s">
        <v>130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2" s="81" customFormat="1" ht="63" customHeight="1">
      <c r="A2" s="216" t="s">
        <v>0</v>
      </c>
      <c r="B2" s="216"/>
      <c r="C2" s="97" t="s">
        <v>6</v>
      </c>
      <c r="D2" s="97" t="s">
        <v>1</v>
      </c>
      <c r="E2" s="98" t="s">
        <v>7</v>
      </c>
      <c r="F2" s="97" t="s">
        <v>2</v>
      </c>
      <c r="G2" s="97" t="s">
        <v>8</v>
      </c>
      <c r="H2" s="97" t="s">
        <v>3</v>
      </c>
      <c r="I2" s="97" t="s">
        <v>9</v>
      </c>
      <c r="J2" s="97" t="s">
        <v>4</v>
      </c>
      <c r="K2" s="115" t="s">
        <v>26</v>
      </c>
      <c r="L2" s="97" t="s">
        <v>25</v>
      </c>
    </row>
    <row r="3" spans="1:12" s="25" customFormat="1" ht="13.5" customHeight="1">
      <c r="A3" s="217" t="s">
        <v>13</v>
      </c>
      <c r="B3" s="218"/>
      <c r="C3" s="116" t="s">
        <v>14</v>
      </c>
      <c r="D3" s="117" t="s">
        <v>15</v>
      </c>
      <c r="E3" s="92" t="s">
        <v>16</v>
      </c>
      <c r="F3" s="92" t="s">
        <v>17</v>
      </c>
      <c r="G3" s="118" t="s">
        <v>18</v>
      </c>
      <c r="H3" s="119" t="s">
        <v>19</v>
      </c>
      <c r="I3" s="120" t="s">
        <v>20</v>
      </c>
      <c r="J3" s="121" t="s">
        <v>21</v>
      </c>
      <c r="K3" s="90">
        <v>10</v>
      </c>
      <c r="L3" s="91">
        <v>11</v>
      </c>
    </row>
    <row r="4" spans="1:12" s="2" customFormat="1" ht="25.5">
      <c r="A4" s="54">
        <v>1</v>
      </c>
      <c r="B4" s="124" t="s">
        <v>50</v>
      </c>
      <c r="C4" s="125">
        <v>800</v>
      </c>
      <c r="D4" s="86" t="s">
        <v>5</v>
      </c>
      <c r="E4" s="85"/>
      <c r="F4" s="122"/>
      <c r="G4" s="84">
        <f>ROUND(F4*(1+(I4/100)),2)</f>
        <v>0</v>
      </c>
      <c r="H4" s="83">
        <f>C4*F4</f>
        <v>0</v>
      </c>
      <c r="I4" s="112"/>
      <c r="J4" s="212"/>
      <c r="K4" s="82"/>
      <c r="L4" s="123" t="s">
        <v>70</v>
      </c>
    </row>
    <row r="5" spans="1:12" ht="38.25">
      <c r="A5" s="54">
        <v>2</v>
      </c>
      <c r="B5" s="124" t="s">
        <v>51</v>
      </c>
      <c r="C5" s="125">
        <v>6</v>
      </c>
      <c r="D5" s="86" t="s">
        <v>34</v>
      </c>
      <c r="E5" s="85"/>
      <c r="F5" s="122"/>
      <c r="G5" s="84">
        <f aca="true" t="shared" si="0" ref="G5:G20">ROUND(F5*(1+(I5/100)),2)</f>
        <v>0</v>
      </c>
      <c r="H5" s="83">
        <f aca="true" t="shared" si="1" ref="H5:H20">C5*F5</f>
        <v>0</v>
      </c>
      <c r="I5" s="112"/>
      <c r="J5" s="211">
        <f>H4+H4*I4/100</f>
        <v>0</v>
      </c>
      <c r="K5" s="82"/>
      <c r="L5" s="123">
        <v>100</v>
      </c>
    </row>
    <row r="6" spans="1:12" ht="38.25">
      <c r="A6" s="54">
        <v>3</v>
      </c>
      <c r="B6" s="124" t="s">
        <v>78</v>
      </c>
      <c r="C6" s="125">
        <v>600</v>
      </c>
      <c r="D6" s="86" t="s">
        <v>5</v>
      </c>
      <c r="E6" s="85"/>
      <c r="F6" s="122"/>
      <c r="G6" s="84">
        <f t="shared" si="0"/>
        <v>0</v>
      </c>
      <c r="H6" s="83">
        <f t="shared" si="1"/>
        <v>0</v>
      </c>
      <c r="I6" s="164"/>
      <c r="J6" s="83">
        <f>H5+H5*I5/100</f>
        <v>0</v>
      </c>
      <c r="K6" s="82"/>
      <c r="L6" s="123"/>
    </row>
    <row r="7" spans="1:12" ht="135.75" customHeight="1">
      <c r="A7" s="54">
        <v>4</v>
      </c>
      <c r="B7" s="124" t="s">
        <v>52</v>
      </c>
      <c r="C7" s="125">
        <v>1800</v>
      </c>
      <c r="D7" s="86" t="s">
        <v>5</v>
      </c>
      <c r="E7" s="85"/>
      <c r="F7" s="122"/>
      <c r="G7" s="84">
        <f t="shared" si="0"/>
        <v>0</v>
      </c>
      <c r="H7" s="83">
        <f t="shared" si="1"/>
        <v>0</v>
      </c>
      <c r="I7" s="112"/>
      <c r="J7" s="83">
        <f>H6+H6*I6/100</f>
        <v>0</v>
      </c>
      <c r="K7" s="82"/>
      <c r="L7" s="123" t="s">
        <v>70</v>
      </c>
    </row>
    <row r="8" spans="1:12" ht="190.5" customHeight="1">
      <c r="A8" s="54">
        <v>5</v>
      </c>
      <c r="B8" s="124" t="s">
        <v>53</v>
      </c>
      <c r="C8" s="125">
        <v>3000</v>
      </c>
      <c r="D8" s="86" t="s">
        <v>5</v>
      </c>
      <c r="E8" s="85"/>
      <c r="F8" s="122"/>
      <c r="G8" s="84">
        <f t="shared" si="0"/>
        <v>0</v>
      </c>
      <c r="H8" s="83">
        <f t="shared" si="1"/>
        <v>0</v>
      </c>
      <c r="I8" s="112"/>
      <c r="J8" s="83">
        <f>H7+H7*I7/100</f>
        <v>0</v>
      </c>
      <c r="K8" s="82"/>
      <c r="L8" s="123" t="s">
        <v>70</v>
      </c>
    </row>
    <row r="9" spans="1:12" s="62" customFormat="1" ht="201.75" customHeight="1">
      <c r="A9" s="54">
        <v>6</v>
      </c>
      <c r="B9" s="124" t="s">
        <v>79</v>
      </c>
      <c r="C9" s="125">
        <v>300</v>
      </c>
      <c r="D9" s="86" t="s">
        <v>5</v>
      </c>
      <c r="E9" s="85"/>
      <c r="F9" s="122"/>
      <c r="G9" s="84">
        <f t="shared" si="0"/>
        <v>0</v>
      </c>
      <c r="H9" s="83">
        <f t="shared" si="1"/>
        <v>0</v>
      </c>
      <c r="I9" s="112"/>
      <c r="J9" s="83"/>
      <c r="K9" s="82"/>
      <c r="L9" s="123" t="s">
        <v>70</v>
      </c>
    </row>
    <row r="10" spans="1:12" s="62" customFormat="1" ht="189" customHeight="1">
      <c r="A10" s="54">
        <v>7</v>
      </c>
      <c r="B10" s="126" t="s">
        <v>80</v>
      </c>
      <c r="C10" s="125">
        <v>100</v>
      </c>
      <c r="D10" s="86" t="s">
        <v>5</v>
      </c>
      <c r="E10" s="85"/>
      <c r="F10" s="122"/>
      <c r="G10" s="84">
        <f t="shared" si="0"/>
        <v>0</v>
      </c>
      <c r="H10" s="83">
        <f t="shared" si="1"/>
        <v>0</v>
      </c>
      <c r="I10" s="112"/>
      <c r="J10" s="83">
        <f aca="true" t="shared" si="2" ref="J10:J15">H9+H9*I9/100</f>
        <v>0</v>
      </c>
      <c r="K10" s="82"/>
      <c r="L10" s="123" t="s">
        <v>70</v>
      </c>
    </row>
    <row r="11" spans="1:12" s="62" customFormat="1" ht="149.25" customHeight="1">
      <c r="A11" s="54">
        <v>8</v>
      </c>
      <c r="B11" s="124" t="s">
        <v>81</v>
      </c>
      <c r="C11" s="125">
        <v>50</v>
      </c>
      <c r="D11" s="86" t="s">
        <v>5</v>
      </c>
      <c r="E11" s="85"/>
      <c r="F11" s="122"/>
      <c r="G11" s="84">
        <f t="shared" si="0"/>
        <v>0</v>
      </c>
      <c r="H11" s="83">
        <f t="shared" si="1"/>
        <v>0</v>
      </c>
      <c r="I11" s="112"/>
      <c r="J11" s="83">
        <f t="shared" si="2"/>
        <v>0</v>
      </c>
      <c r="K11" s="82"/>
      <c r="L11" s="123" t="s">
        <v>70</v>
      </c>
    </row>
    <row r="12" spans="1:12" s="62" customFormat="1" ht="48.75" customHeight="1">
      <c r="A12" s="54">
        <v>9</v>
      </c>
      <c r="B12" s="124" t="s">
        <v>54</v>
      </c>
      <c r="C12" s="125">
        <v>100</v>
      </c>
      <c r="D12" s="86" t="s">
        <v>5</v>
      </c>
      <c r="E12" s="85"/>
      <c r="F12" s="122"/>
      <c r="G12" s="84">
        <f t="shared" si="0"/>
        <v>0</v>
      </c>
      <c r="H12" s="83">
        <f t="shared" si="1"/>
        <v>0</v>
      </c>
      <c r="I12" s="112"/>
      <c r="J12" s="83">
        <f t="shared" si="2"/>
        <v>0</v>
      </c>
      <c r="K12" s="82"/>
      <c r="L12" s="123" t="s">
        <v>70</v>
      </c>
    </row>
    <row r="13" spans="1:12" s="62" customFormat="1" ht="204" customHeight="1">
      <c r="A13" s="54">
        <v>10</v>
      </c>
      <c r="B13" s="124" t="s">
        <v>82</v>
      </c>
      <c r="C13" s="125">
        <v>2500</v>
      </c>
      <c r="D13" s="86" t="s">
        <v>5</v>
      </c>
      <c r="E13" s="85"/>
      <c r="F13" s="122"/>
      <c r="G13" s="84">
        <f t="shared" si="0"/>
        <v>0</v>
      </c>
      <c r="H13" s="83">
        <f t="shared" si="1"/>
        <v>0</v>
      </c>
      <c r="I13" s="112"/>
      <c r="J13" s="83">
        <f t="shared" si="2"/>
        <v>0</v>
      </c>
      <c r="K13" s="82"/>
      <c r="L13" s="123" t="s">
        <v>70</v>
      </c>
    </row>
    <row r="14" spans="1:12" ht="167.25">
      <c r="A14" s="43">
        <v>11</v>
      </c>
      <c r="B14" s="132" t="s">
        <v>71</v>
      </c>
      <c r="C14" s="125">
        <v>50</v>
      </c>
      <c r="D14" s="86" t="s">
        <v>5</v>
      </c>
      <c r="E14" s="85"/>
      <c r="F14" s="122"/>
      <c r="G14" s="84">
        <f t="shared" si="0"/>
        <v>0</v>
      </c>
      <c r="H14" s="83">
        <f t="shared" si="1"/>
        <v>0</v>
      </c>
      <c r="I14" s="188"/>
      <c r="J14" s="83">
        <f t="shared" si="2"/>
        <v>0</v>
      </c>
      <c r="K14" s="82"/>
      <c r="L14" s="165"/>
    </row>
    <row r="15" spans="1:12" ht="38.25">
      <c r="A15" s="137">
        <v>12</v>
      </c>
      <c r="B15" s="136" t="s">
        <v>55</v>
      </c>
      <c r="C15" s="135">
        <v>30</v>
      </c>
      <c r="D15" s="86" t="s">
        <v>5</v>
      </c>
      <c r="E15" s="85"/>
      <c r="F15" s="122"/>
      <c r="G15" s="84">
        <f t="shared" si="0"/>
        <v>0</v>
      </c>
      <c r="H15" s="83">
        <f t="shared" si="1"/>
        <v>0</v>
      </c>
      <c r="I15" s="112"/>
      <c r="J15" s="83">
        <f t="shared" si="2"/>
        <v>0</v>
      </c>
      <c r="K15" s="82"/>
      <c r="L15" s="123" t="s">
        <v>70</v>
      </c>
    </row>
    <row r="16" spans="1:12" ht="12.75">
      <c r="A16" s="217" t="s">
        <v>13</v>
      </c>
      <c r="B16" s="218"/>
      <c r="C16" s="134" t="s">
        <v>14</v>
      </c>
      <c r="D16" s="117" t="s">
        <v>15</v>
      </c>
      <c r="E16" s="92" t="s">
        <v>16</v>
      </c>
      <c r="F16" s="92" t="s">
        <v>17</v>
      </c>
      <c r="G16" s="84"/>
      <c r="H16" s="83"/>
      <c r="I16" s="120" t="s">
        <v>20</v>
      </c>
      <c r="J16" s="83"/>
      <c r="K16" s="90"/>
      <c r="L16" s="91">
        <v>11</v>
      </c>
    </row>
    <row r="17" spans="1:12" ht="79.5" customHeight="1">
      <c r="A17" s="133" t="s">
        <v>13</v>
      </c>
      <c r="B17" s="132" t="s">
        <v>126</v>
      </c>
      <c r="C17" s="44">
        <v>12</v>
      </c>
      <c r="D17" s="86" t="s">
        <v>68</v>
      </c>
      <c r="E17" s="85"/>
      <c r="F17" s="131"/>
      <c r="G17" s="84">
        <f t="shared" si="0"/>
        <v>0</v>
      </c>
      <c r="H17" s="83">
        <f t="shared" si="1"/>
        <v>0</v>
      </c>
      <c r="I17" s="112"/>
      <c r="J17" s="83">
        <f>H16+H16*I16/100</f>
        <v>0</v>
      </c>
      <c r="K17" s="83"/>
      <c r="L17" s="82" t="s">
        <v>67</v>
      </c>
    </row>
    <row r="18" spans="1:12" ht="81" customHeight="1">
      <c r="A18" s="133" t="s">
        <v>14</v>
      </c>
      <c r="B18" s="132" t="s">
        <v>126</v>
      </c>
      <c r="C18" s="44">
        <v>12</v>
      </c>
      <c r="D18" s="86" t="s">
        <v>68</v>
      </c>
      <c r="E18" s="85"/>
      <c r="F18" s="131"/>
      <c r="G18" s="84">
        <f t="shared" si="0"/>
        <v>0</v>
      </c>
      <c r="H18" s="83">
        <f t="shared" si="1"/>
        <v>0</v>
      </c>
      <c r="I18" s="164"/>
      <c r="J18" s="83">
        <f>H17+H17*I17/100</f>
        <v>0</v>
      </c>
      <c r="K18" s="83"/>
      <c r="L18" s="82" t="s">
        <v>67</v>
      </c>
    </row>
    <row r="19" spans="1:12" ht="81" customHeight="1">
      <c r="A19" s="133" t="s">
        <v>15</v>
      </c>
      <c r="B19" s="132" t="s">
        <v>126</v>
      </c>
      <c r="C19" s="44">
        <v>12</v>
      </c>
      <c r="D19" s="86" t="s">
        <v>68</v>
      </c>
      <c r="E19" s="85"/>
      <c r="F19" s="131"/>
      <c r="G19" s="84">
        <f t="shared" si="0"/>
        <v>0</v>
      </c>
      <c r="H19" s="83">
        <f t="shared" si="1"/>
        <v>0</v>
      </c>
      <c r="I19" s="164"/>
      <c r="J19" s="83">
        <f>H18+H18*I18/100</f>
        <v>0</v>
      </c>
      <c r="K19" s="83"/>
      <c r="L19" s="82" t="s">
        <v>67</v>
      </c>
    </row>
    <row r="20" spans="1:12" ht="81" customHeight="1">
      <c r="A20" s="133" t="s">
        <v>16</v>
      </c>
      <c r="B20" s="132" t="s">
        <v>126</v>
      </c>
      <c r="C20" s="44">
        <v>12</v>
      </c>
      <c r="D20" s="86" t="s">
        <v>68</v>
      </c>
      <c r="E20" s="85"/>
      <c r="F20" s="131"/>
      <c r="G20" s="84">
        <f t="shared" si="0"/>
        <v>0</v>
      </c>
      <c r="H20" s="83">
        <f t="shared" si="1"/>
        <v>0</v>
      </c>
      <c r="I20" s="112"/>
      <c r="J20" s="83">
        <f>H19+H19*I19/100</f>
        <v>0</v>
      </c>
      <c r="K20" s="83"/>
      <c r="L20" s="82" t="s">
        <v>67</v>
      </c>
    </row>
    <row r="21" spans="1:11" ht="12.75">
      <c r="A21" s="79"/>
      <c r="B21" s="79"/>
      <c r="C21" s="127"/>
      <c r="D21" s="128"/>
      <c r="E21" s="5"/>
      <c r="F21" s="219" t="s">
        <v>11</v>
      </c>
      <c r="G21" s="219"/>
      <c r="H21" s="80">
        <f>SUM(H4:H15,H17:H20)</f>
        <v>0</v>
      </c>
      <c r="I21" s="5"/>
      <c r="J21" s="187">
        <f>SUM(J5:J15,J17:J20)</f>
        <v>0</v>
      </c>
      <c r="K21" s="75"/>
    </row>
    <row r="22" spans="1:7" ht="12.75">
      <c r="A22" s="62" t="s">
        <v>10</v>
      </c>
      <c r="F22" s="72"/>
      <c r="G22" s="73"/>
    </row>
    <row r="23" spans="1:7" ht="12.75">
      <c r="A23" s="62"/>
      <c r="F23" s="72"/>
      <c r="G23" s="73"/>
    </row>
    <row r="24" spans="1:7" ht="25.5">
      <c r="A24" s="166" t="s">
        <v>66</v>
      </c>
      <c r="B24" s="130" t="s">
        <v>65</v>
      </c>
      <c r="C24" s="166" t="s">
        <v>64</v>
      </c>
      <c r="D24" s="220" t="s">
        <v>63</v>
      </c>
      <c r="E24" s="220"/>
      <c r="F24" s="220"/>
      <c r="G24" s="73"/>
    </row>
    <row r="25" spans="1:7" ht="12.75">
      <c r="A25" s="172">
        <v>1</v>
      </c>
      <c r="B25" s="169" t="s">
        <v>49</v>
      </c>
      <c r="C25" s="174" t="s">
        <v>61</v>
      </c>
      <c r="D25" s="213"/>
      <c r="E25" s="213"/>
      <c r="F25" s="213"/>
      <c r="G25" s="73"/>
    </row>
    <row r="26" spans="1:7" ht="12.75">
      <c r="A26" s="172">
        <v>2</v>
      </c>
      <c r="B26" s="169" t="s">
        <v>62</v>
      </c>
      <c r="C26" s="174" t="s">
        <v>61</v>
      </c>
      <c r="D26" s="213"/>
      <c r="E26" s="213"/>
      <c r="F26" s="213"/>
      <c r="G26" s="73"/>
    </row>
    <row r="27" spans="1:7" ht="12.75">
      <c r="A27" s="172">
        <v>3</v>
      </c>
      <c r="B27" s="169" t="s">
        <v>60</v>
      </c>
      <c r="C27" s="174" t="s">
        <v>56</v>
      </c>
      <c r="D27" s="213"/>
      <c r="E27" s="213"/>
      <c r="F27" s="213"/>
      <c r="G27" s="73"/>
    </row>
    <row r="28" spans="1:7" ht="22.5">
      <c r="A28" s="172">
        <v>4</v>
      </c>
      <c r="B28" s="170" t="s">
        <v>83</v>
      </c>
      <c r="C28" s="174" t="s">
        <v>56</v>
      </c>
      <c r="D28" s="213"/>
      <c r="E28" s="213"/>
      <c r="F28" s="213"/>
      <c r="G28" s="73"/>
    </row>
    <row r="29" spans="1:7" ht="22.5">
      <c r="A29" s="172">
        <v>5</v>
      </c>
      <c r="B29" s="170" t="s">
        <v>84</v>
      </c>
      <c r="C29" s="174" t="s">
        <v>56</v>
      </c>
      <c r="D29" s="213"/>
      <c r="E29" s="213"/>
      <c r="F29" s="213"/>
      <c r="G29" s="73"/>
    </row>
    <row r="30" spans="1:7" ht="12.75">
      <c r="A30" s="172">
        <v>6</v>
      </c>
      <c r="B30" s="170" t="s">
        <v>85</v>
      </c>
      <c r="C30" s="174" t="s">
        <v>56</v>
      </c>
      <c r="D30" s="213"/>
      <c r="E30" s="213"/>
      <c r="F30" s="213"/>
      <c r="G30" s="73"/>
    </row>
    <row r="31" spans="1:7" ht="45">
      <c r="A31" s="172">
        <v>7</v>
      </c>
      <c r="B31" s="170" t="s">
        <v>86</v>
      </c>
      <c r="C31" s="174" t="s">
        <v>56</v>
      </c>
      <c r="D31" s="213"/>
      <c r="E31" s="213"/>
      <c r="F31" s="213"/>
      <c r="G31" s="73"/>
    </row>
    <row r="32" spans="1:7" ht="39" customHeight="1">
      <c r="A32" s="172">
        <v>8</v>
      </c>
      <c r="B32" s="170" t="s">
        <v>87</v>
      </c>
      <c r="C32" s="174" t="s">
        <v>56</v>
      </c>
      <c r="D32" s="213"/>
      <c r="E32" s="213"/>
      <c r="F32" s="213"/>
      <c r="G32" s="73"/>
    </row>
    <row r="33" spans="1:7" ht="33.75">
      <c r="A33" s="172">
        <v>9</v>
      </c>
      <c r="B33" s="170" t="s">
        <v>88</v>
      </c>
      <c r="C33" s="174" t="s">
        <v>56</v>
      </c>
      <c r="D33" s="213"/>
      <c r="E33" s="213"/>
      <c r="F33" s="213"/>
      <c r="G33" s="73"/>
    </row>
    <row r="34" spans="1:7" ht="33.75">
      <c r="A34" s="172">
        <v>10</v>
      </c>
      <c r="B34" s="170" t="s">
        <v>89</v>
      </c>
      <c r="C34" s="174" t="s">
        <v>56</v>
      </c>
      <c r="D34" s="213"/>
      <c r="E34" s="213"/>
      <c r="F34" s="213"/>
      <c r="G34" s="73"/>
    </row>
    <row r="35" spans="1:6" ht="33.75">
      <c r="A35" s="172">
        <v>11</v>
      </c>
      <c r="B35" s="170" t="s">
        <v>90</v>
      </c>
      <c r="C35" s="174" t="s">
        <v>56</v>
      </c>
      <c r="D35" s="213"/>
      <c r="E35" s="213"/>
      <c r="F35" s="213"/>
    </row>
    <row r="36" spans="1:6" ht="33.75">
      <c r="A36" s="172">
        <v>12</v>
      </c>
      <c r="B36" s="170" t="s">
        <v>91</v>
      </c>
      <c r="C36" s="174" t="s">
        <v>56</v>
      </c>
      <c r="D36" s="213"/>
      <c r="E36" s="213"/>
      <c r="F36" s="213"/>
    </row>
    <row r="37" spans="1:6" ht="45">
      <c r="A37" s="172">
        <v>13</v>
      </c>
      <c r="B37" s="170" t="s">
        <v>92</v>
      </c>
      <c r="C37" s="174" t="s">
        <v>56</v>
      </c>
      <c r="D37" s="213"/>
      <c r="E37" s="213"/>
      <c r="F37" s="213"/>
    </row>
    <row r="38" spans="1:6" ht="33.75">
      <c r="A38" s="172">
        <v>14</v>
      </c>
      <c r="B38" s="170" t="s">
        <v>93</v>
      </c>
      <c r="C38" s="174" t="s">
        <v>56</v>
      </c>
      <c r="D38" s="213"/>
      <c r="E38" s="213"/>
      <c r="F38" s="213"/>
    </row>
    <row r="39" spans="1:6" ht="45">
      <c r="A39" s="172">
        <v>15</v>
      </c>
      <c r="B39" s="170" t="s">
        <v>57</v>
      </c>
      <c r="C39" s="174" t="s">
        <v>56</v>
      </c>
      <c r="D39" s="213"/>
      <c r="E39" s="213"/>
      <c r="F39" s="213"/>
    </row>
    <row r="40" spans="1:6" ht="22.5">
      <c r="A40" s="172">
        <v>16</v>
      </c>
      <c r="B40" s="170" t="s">
        <v>94</v>
      </c>
      <c r="C40" s="174" t="s">
        <v>56</v>
      </c>
      <c r="D40" s="213"/>
      <c r="E40" s="213"/>
      <c r="F40" s="213"/>
    </row>
    <row r="41" spans="1:6" ht="22.5">
      <c r="A41" s="172">
        <v>17</v>
      </c>
      <c r="B41" s="170" t="s">
        <v>95</v>
      </c>
      <c r="C41" s="174" t="s">
        <v>56</v>
      </c>
      <c r="D41" s="213"/>
      <c r="E41" s="213"/>
      <c r="F41" s="213"/>
    </row>
    <row r="42" spans="1:6" ht="22.5">
      <c r="A42" s="172">
        <v>18</v>
      </c>
      <c r="B42" s="170" t="s">
        <v>96</v>
      </c>
      <c r="C42" s="174" t="s">
        <v>56</v>
      </c>
      <c r="D42" s="213"/>
      <c r="E42" s="213"/>
      <c r="F42" s="213"/>
    </row>
    <row r="43" spans="1:6" ht="45">
      <c r="A43" s="172">
        <v>19</v>
      </c>
      <c r="B43" s="170" t="s">
        <v>59</v>
      </c>
      <c r="C43" s="174" t="s">
        <v>56</v>
      </c>
      <c r="D43" s="213"/>
      <c r="E43" s="213"/>
      <c r="F43" s="213"/>
    </row>
    <row r="44" spans="1:6" ht="22.5">
      <c r="A44" s="172">
        <v>20</v>
      </c>
      <c r="B44" s="170" t="s">
        <v>58</v>
      </c>
      <c r="C44" s="174" t="s">
        <v>56</v>
      </c>
      <c r="D44" s="213"/>
      <c r="E44" s="213"/>
      <c r="F44" s="213"/>
    </row>
    <row r="45" spans="1:6" ht="22.5">
      <c r="A45" s="172">
        <v>21</v>
      </c>
      <c r="B45" s="170" t="s">
        <v>97</v>
      </c>
      <c r="C45" s="174" t="s">
        <v>56</v>
      </c>
      <c r="D45" s="213"/>
      <c r="E45" s="213"/>
      <c r="F45" s="213"/>
    </row>
    <row r="46" spans="1:6" ht="12.75">
      <c r="A46" s="172">
        <v>22</v>
      </c>
      <c r="B46" s="170" t="s">
        <v>98</v>
      </c>
      <c r="C46" s="174" t="s">
        <v>56</v>
      </c>
      <c r="D46" s="213"/>
      <c r="E46" s="213"/>
      <c r="F46" s="213"/>
    </row>
    <row r="47" spans="1:6" ht="12.75">
      <c r="A47" s="172">
        <v>23</v>
      </c>
      <c r="B47" s="170" t="s">
        <v>99</v>
      </c>
      <c r="C47" s="174" t="s">
        <v>56</v>
      </c>
      <c r="D47" s="213"/>
      <c r="E47" s="213"/>
      <c r="F47" s="213"/>
    </row>
    <row r="48" spans="1:6" ht="12.75">
      <c r="A48" s="172">
        <v>24</v>
      </c>
      <c r="B48" s="170" t="s">
        <v>100</v>
      </c>
      <c r="C48" s="174" t="s">
        <v>56</v>
      </c>
      <c r="D48" s="213"/>
      <c r="E48" s="213"/>
      <c r="F48" s="213"/>
    </row>
    <row r="49" spans="1:6" ht="33.75">
      <c r="A49" s="172">
        <v>25</v>
      </c>
      <c r="B49" s="170" t="s">
        <v>101</v>
      </c>
      <c r="C49" s="174" t="s">
        <v>56</v>
      </c>
      <c r="D49" s="213"/>
      <c r="E49" s="213"/>
      <c r="F49" s="213"/>
    </row>
    <row r="50" spans="1:6" ht="22.5">
      <c r="A50" s="172">
        <v>26</v>
      </c>
      <c r="B50" s="170" t="s">
        <v>102</v>
      </c>
      <c r="C50" s="174" t="s">
        <v>56</v>
      </c>
      <c r="D50" s="213"/>
      <c r="E50" s="213"/>
      <c r="F50" s="213"/>
    </row>
    <row r="51" spans="1:6" ht="12.75">
      <c r="A51" s="172">
        <v>27</v>
      </c>
      <c r="B51" s="170" t="s">
        <v>103</v>
      </c>
      <c r="C51" s="174" t="s">
        <v>56</v>
      </c>
      <c r="D51" s="213"/>
      <c r="E51" s="213"/>
      <c r="F51" s="213"/>
    </row>
    <row r="52" spans="1:7" ht="22.5">
      <c r="A52" s="172">
        <v>28</v>
      </c>
      <c r="B52" s="170" t="s">
        <v>104</v>
      </c>
      <c r="C52" s="174" t="s">
        <v>56</v>
      </c>
      <c r="D52" s="213"/>
      <c r="E52" s="213"/>
      <c r="F52" s="213"/>
      <c r="G52" s="73"/>
    </row>
    <row r="53" spans="1:7" ht="12.75">
      <c r="A53" s="172">
        <v>29</v>
      </c>
      <c r="B53" s="170" t="s">
        <v>105</v>
      </c>
      <c r="C53" s="174" t="s">
        <v>56</v>
      </c>
      <c r="D53" s="213"/>
      <c r="E53" s="213"/>
      <c r="F53" s="213"/>
      <c r="G53" s="73"/>
    </row>
    <row r="54" spans="1:7" ht="12.75">
      <c r="A54" s="172">
        <v>30</v>
      </c>
      <c r="B54" s="170" t="s">
        <v>106</v>
      </c>
      <c r="C54" s="174" t="s">
        <v>56</v>
      </c>
      <c r="D54" s="213"/>
      <c r="E54" s="213"/>
      <c r="F54" s="213"/>
      <c r="G54" s="73"/>
    </row>
    <row r="55" spans="1:7" ht="22.5">
      <c r="A55" s="172">
        <v>31</v>
      </c>
      <c r="B55" s="170" t="s">
        <v>107</v>
      </c>
      <c r="C55" s="174" t="s">
        <v>56</v>
      </c>
      <c r="D55" s="213"/>
      <c r="E55" s="213"/>
      <c r="F55" s="213"/>
      <c r="G55" s="73"/>
    </row>
    <row r="56" spans="1:7" ht="33.75">
      <c r="A56" s="172">
        <v>32</v>
      </c>
      <c r="B56" s="170" t="s">
        <v>108</v>
      </c>
      <c r="C56" s="174" t="s">
        <v>109</v>
      </c>
      <c r="D56" s="221"/>
      <c r="E56" s="222"/>
      <c r="F56" s="223"/>
      <c r="G56" s="73"/>
    </row>
    <row r="57" spans="1:7" ht="22.5">
      <c r="A57" s="172">
        <v>33</v>
      </c>
      <c r="B57" s="170" t="s">
        <v>110</v>
      </c>
      <c r="C57" s="174" t="s">
        <v>111</v>
      </c>
      <c r="D57" s="221"/>
      <c r="E57" s="222"/>
      <c r="F57" s="223"/>
      <c r="G57" s="73"/>
    </row>
    <row r="58" spans="1:7" ht="33.75">
      <c r="A58" s="172">
        <v>34</v>
      </c>
      <c r="B58" s="170" t="s">
        <v>112</v>
      </c>
      <c r="C58" s="174" t="s">
        <v>56</v>
      </c>
      <c r="D58" s="221"/>
      <c r="E58" s="222"/>
      <c r="F58" s="223"/>
      <c r="G58" s="73"/>
    </row>
    <row r="59" spans="1:7" ht="33.75">
      <c r="A59" s="172">
        <v>35</v>
      </c>
      <c r="B59" s="170" t="s">
        <v>113</v>
      </c>
      <c r="C59" s="174" t="s">
        <v>111</v>
      </c>
      <c r="D59" s="221"/>
      <c r="E59" s="222"/>
      <c r="F59" s="223"/>
      <c r="G59" s="73"/>
    </row>
    <row r="60" spans="1:7" ht="22.5">
      <c r="A60" s="172">
        <v>36</v>
      </c>
      <c r="B60" s="170" t="s">
        <v>114</v>
      </c>
      <c r="C60" s="174" t="s">
        <v>111</v>
      </c>
      <c r="D60" s="221"/>
      <c r="E60" s="222"/>
      <c r="F60" s="223"/>
      <c r="G60" s="73"/>
    </row>
    <row r="61" spans="1:7" ht="12.75">
      <c r="A61" s="172">
        <v>37</v>
      </c>
      <c r="B61" s="170" t="s">
        <v>115</v>
      </c>
      <c r="C61" s="174" t="s">
        <v>56</v>
      </c>
      <c r="D61" s="221"/>
      <c r="E61" s="222"/>
      <c r="F61" s="223"/>
      <c r="G61" s="73"/>
    </row>
    <row r="62" spans="1:10" ht="56.25">
      <c r="A62" s="173">
        <v>38</v>
      </c>
      <c r="B62" s="171" t="s">
        <v>116</v>
      </c>
      <c r="C62" s="175" t="s">
        <v>111</v>
      </c>
      <c r="D62" s="224"/>
      <c r="E62" s="225"/>
      <c r="F62" s="226"/>
      <c r="G62" s="129"/>
      <c r="H62" s="129"/>
      <c r="I62" s="129"/>
      <c r="J62" s="39"/>
    </row>
    <row r="63" spans="1:10" ht="33.75">
      <c r="A63" s="173">
        <v>39</v>
      </c>
      <c r="B63" s="171" t="s">
        <v>117</v>
      </c>
      <c r="C63" s="175" t="s">
        <v>111</v>
      </c>
      <c r="D63" s="224"/>
      <c r="E63" s="225"/>
      <c r="F63" s="226"/>
      <c r="G63" s="129"/>
      <c r="H63" s="129"/>
      <c r="I63" s="129"/>
      <c r="J63" s="39"/>
    </row>
    <row r="64" spans="1:10" ht="12.75">
      <c r="A64" s="173">
        <v>40</v>
      </c>
      <c r="B64" s="171" t="s">
        <v>118</v>
      </c>
      <c r="C64" s="175" t="s">
        <v>56</v>
      </c>
      <c r="D64" s="224"/>
      <c r="E64" s="225"/>
      <c r="F64" s="226"/>
      <c r="G64" s="129"/>
      <c r="H64" s="129"/>
      <c r="I64" s="129"/>
      <c r="J64" s="39"/>
    </row>
    <row r="65" spans="1:10" ht="12.75">
      <c r="A65" s="173">
        <v>41</v>
      </c>
      <c r="B65" s="171" t="s">
        <v>119</v>
      </c>
      <c r="C65" s="175" t="s">
        <v>56</v>
      </c>
      <c r="D65" s="224"/>
      <c r="E65" s="225"/>
      <c r="F65" s="226"/>
      <c r="G65" s="129"/>
      <c r="H65" s="129"/>
      <c r="I65" s="129"/>
      <c r="J65" s="39"/>
    </row>
    <row r="66" spans="1:10" ht="33.75">
      <c r="A66" s="173">
        <v>42</v>
      </c>
      <c r="B66" s="171" t="s">
        <v>120</v>
      </c>
      <c r="C66" s="175" t="s">
        <v>111</v>
      </c>
      <c r="D66" s="224"/>
      <c r="E66" s="225"/>
      <c r="F66" s="226"/>
      <c r="G66" s="129"/>
      <c r="H66" s="129"/>
      <c r="I66" s="129"/>
      <c r="J66" s="39"/>
    </row>
    <row r="67" spans="1:10" ht="22.5">
      <c r="A67" s="173" t="s">
        <v>128</v>
      </c>
      <c r="B67" s="189" t="s">
        <v>127</v>
      </c>
      <c r="C67" s="175" t="s">
        <v>56</v>
      </c>
      <c r="D67" s="190"/>
      <c r="E67" s="191"/>
      <c r="F67" s="192"/>
      <c r="G67" s="129"/>
      <c r="H67" s="129"/>
      <c r="I67" s="129"/>
      <c r="J67" s="39"/>
    </row>
    <row r="68" spans="1:10" ht="22.5">
      <c r="A68" s="173" t="s">
        <v>129</v>
      </c>
      <c r="B68" s="171" t="s">
        <v>121</v>
      </c>
      <c r="C68" s="175" t="s">
        <v>111</v>
      </c>
      <c r="D68" s="224"/>
      <c r="E68" s="225"/>
      <c r="F68" s="226"/>
      <c r="G68" s="129"/>
      <c r="H68" s="129"/>
      <c r="I68" s="129"/>
      <c r="J68" s="39"/>
    </row>
    <row r="69" spans="1:10" ht="12.75">
      <c r="A69" s="71" t="s">
        <v>69</v>
      </c>
      <c r="B69" s="69"/>
      <c r="C69" s="69"/>
      <c r="D69" s="69"/>
      <c r="E69" s="69"/>
      <c r="F69" s="70"/>
      <c r="G69" s="62"/>
      <c r="H69" s="62"/>
      <c r="I69" s="67"/>
      <c r="J69" s="67"/>
    </row>
    <row r="70" spans="1:10" ht="12.75">
      <c r="A70" s="62"/>
      <c r="B70" s="62"/>
      <c r="C70" s="62"/>
      <c r="D70" s="62"/>
      <c r="E70" s="64"/>
      <c r="F70" s="69"/>
      <c r="G70" s="68"/>
      <c r="H70" s="67"/>
      <c r="I70" s="67"/>
      <c r="J70" s="67"/>
    </row>
    <row r="71" spans="1:10" ht="12.75">
      <c r="A71" s="214" t="s">
        <v>22</v>
      </c>
      <c r="B71" s="214"/>
      <c r="C71" s="214"/>
      <c r="D71" s="214"/>
      <c r="E71" s="214"/>
      <c r="F71" s="214"/>
      <c r="G71" s="214"/>
      <c r="H71" s="214"/>
      <c r="I71" s="214"/>
      <c r="J71" s="214"/>
    </row>
    <row r="72" spans="1:10" ht="12.75">
      <c r="A72" s="33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.75">
      <c r="A73" s="23" t="s">
        <v>12</v>
      </c>
      <c r="B73" s="62"/>
      <c r="C73" s="62"/>
      <c r="D73" s="62"/>
      <c r="E73" s="64"/>
      <c r="F73" s="64"/>
      <c r="G73" s="64"/>
      <c r="H73" s="64"/>
      <c r="I73" s="64"/>
      <c r="J73" s="64"/>
    </row>
    <row r="74" spans="1:10" ht="12.75">
      <c r="A74" s="23"/>
      <c r="B74" s="62"/>
      <c r="C74" s="62"/>
      <c r="D74" s="62"/>
      <c r="E74" s="64"/>
      <c r="F74" s="64"/>
      <c r="G74" s="64"/>
      <c r="H74" s="64"/>
      <c r="I74" s="64"/>
      <c r="J74" s="64"/>
    </row>
    <row r="75" spans="1:10" ht="12.75">
      <c r="A75" s="62"/>
      <c r="B75" s="62"/>
      <c r="C75" s="62"/>
      <c r="D75" s="62"/>
      <c r="E75" s="64"/>
      <c r="F75" s="64"/>
      <c r="G75" s="64"/>
      <c r="H75" s="64"/>
      <c r="I75" s="64"/>
      <c r="J75" s="64"/>
    </row>
    <row r="76" spans="6:10" ht="12.75">
      <c r="F76" s="64"/>
      <c r="G76" s="64"/>
      <c r="H76" s="64" t="s">
        <v>24</v>
      </c>
      <c r="I76" s="64"/>
      <c r="J76" s="64"/>
    </row>
    <row r="77" ht="12.75">
      <c r="H77" s="63" t="s">
        <v>23</v>
      </c>
    </row>
  </sheetData>
  <sheetProtection/>
  <mergeCells count="50">
    <mergeCell ref="D62:F62"/>
    <mergeCell ref="D63:F63"/>
    <mergeCell ref="D64:F64"/>
    <mergeCell ref="D65:F65"/>
    <mergeCell ref="D66:F66"/>
    <mergeCell ref="D68:F68"/>
    <mergeCell ref="D56:F56"/>
    <mergeCell ref="D57:F57"/>
    <mergeCell ref="D58:F58"/>
    <mergeCell ref="D59:F59"/>
    <mergeCell ref="D60:F60"/>
    <mergeCell ref="D61:F61"/>
    <mergeCell ref="A71:J71"/>
    <mergeCell ref="A1:J1"/>
    <mergeCell ref="A2:B2"/>
    <mergeCell ref="A3:B3"/>
    <mergeCell ref="F21:G21"/>
    <mergeCell ref="A16:B16"/>
    <mergeCell ref="D24:F24"/>
    <mergeCell ref="D25:F25"/>
    <mergeCell ref="D26:F26"/>
    <mergeCell ref="D27:F27"/>
    <mergeCell ref="D45:F45"/>
    <mergeCell ref="D46:F46"/>
    <mergeCell ref="D28:F28"/>
    <mergeCell ref="D29:F29"/>
    <mergeCell ref="D30:F30"/>
    <mergeCell ref="D31:F31"/>
    <mergeCell ref="D32:F32"/>
    <mergeCell ref="D33:F33"/>
    <mergeCell ref="D54:F54"/>
    <mergeCell ref="D55:F55"/>
    <mergeCell ref="D34:F34"/>
    <mergeCell ref="D35:F35"/>
    <mergeCell ref="D36:F36"/>
    <mergeCell ref="D37:F37"/>
    <mergeCell ref="D52:F52"/>
    <mergeCell ref="D53:F53"/>
    <mergeCell ref="D43:F43"/>
    <mergeCell ref="D44:F44"/>
    <mergeCell ref="D47:F47"/>
    <mergeCell ref="D48:F48"/>
    <mergeCell ref="D49:F49"/>
    <mergeCell ref="D50:F50"/>
    <mergeCell ref="D51:F51"/>
    <mergeCell ref="D38:F38"/>
    <mergeCell ref="D39:F39"/>
    <mergeCell ref="D40:F40"/>
    <mergeCell ref="D41:F41"/>
    <mergeCell ref="D42:F42"/>
  </mergeCells>
  <printOptions/>
  <pageMargins left="0.28" right="0.26" top="1" bottom="0.51" header="0.33" footer="0.23"/>
  <pageSetup fitToHeight="0" fitToWidth="1" horizontalDpi="600" verticalDpi="600" orientation="landscape" scale="81" r:id="rId1"/>
  <headerFooter alignWithMargins="0">
    <oddHeader>&amp;LNr sprawy ZP/51/2020&amp;CZestawienie asortymentowo-ilościowo-cenowe
&amp;RZałącznik nr 2 SIWZ</oddHeader>
    <oddFooter>&amp;CStrona &amp;P z &amp;N&amp;RPakiet nr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view="pageLayout" workbookViewId="0" topLeftCell="A1">
      <selection activeCell="I4" sqref="I4"/>
    </sheetView>
  </sheetViews>
  <sheetFormatPr defaultColWidth="11.875" defaultRowHeight="12.75" customHeight="1"/>
  <cols>
    <col min="1" max="1" width="2.875" style="99" customWidth="1"/>
    <col min="2" max="2" width="86.00390625" style="99" customWidth="1"/>
    <col min="3" max="3" width="11.00390625" style="99" customWidth="1"/>
    <col min="4" max="4" width="7.875" style="99" customWidth="1"/>
    <col min="5" max="5" width="12.75390625" style="99" customWidth="1"/>
    <col min="6" max="6" width="13.75390625" style="99" customWidth="1"/>
    <col min="7" max="7" width="11.875" style="99" customWidth="1"/>
    <col min="8" max="8" width="16.125" style="99" customWidth="1"/>
    <col min="9" max="9" width="5.75390625" style="99" customWidth="1"/>
    <col min="10" max="10" width="14.875" style="99" customWidth="1"/>
    <col min="11" max="11" width="19.375" style="99" customWidth="1"/>
    <col min="12" max="16384" width="11.875" style="99" customWidth="1"/>
  </cols>
  <sheetData>
    <row r="1" spans="1:11" ht="24" customHeight="1">
      <c r="A1" s="239" t="s">
        <v>139</v>
      </c>
      <c r="B1" s="240"/>
      <c r="C1" s="240"/>
      <c r="D1" s="240"/>
      <c r="E1" s="240"/>
      <c r="F1" s="240"/>
      <c r="G1" s="240"/>
      <c r="H1" s="240"/>
      <c r="I1" s="240"/>
      <c r="J1" s="240"/>
      <c r="K1" s="104"/>
    </row>
    <row r="2" spans="1:11" ht="35.25" customHeight="1">
      <c r="A2" s="241" t="s">
        <v>0</v>
      </c>
      <c r="B2" s="242"/>
      <c r="C2" s="103" t="s">
        <v>6</v>
      </c>
      <c r="D2" s="103" t="s">
        <v>1</v>
      </c>
      <c r="E2" s="103" t="s">
        <v>7</v>
      </c>
      <c r="F2" s="103" t="s">
        <v>2</v>
      </c>
      <c r="G2" s="103" t="s">
        <v>8</v>
      </c>
      <c r="H2" s="103" t="s">
        <v>3</v>
      </c>
      <c r="I2" s="103" t="s">
        <v>9</v>
      </c>
      <c r="J2" s="103" t="s">
        <v>4</v>
      </c>
      <c r="K2" s="103" t="s">
        <v>26</v>
      </c>
    </row>
    <row r="3" spans="1:11" ht="13.5" customHeight="1">
      <c r="A3" s="243" t="s">
        <v>13</v>
      </c>
      <c r="B3" s="244"/>
      <c r="C3" s="102" t="s">
        <v>14</v>
      </c>
      <c r="D3" s="102" t="s">
        <v>15</v>
      </c>
      <c r="E3" s="102" t="s">
        <v>16</v>
      </c>
      <c r="F3" s="102" t="s">
        <v>17</v>
      </c>
      <c r="G3" s="102" t="s">
        <v>18</v>
      </c>
      <c r="H3" s="102" t="s">
        <v>19</v>
      </c>
      <c r="I3" s="102" t="s">
        <v>20</v>
      </c>
      <c r="J3" s="102" t="s">
        <v>21</v>
      </c>
      <c r="K3" s="101">
        <v>10</v>
      </c>
    </row>
    <row r="4" spans="1:11" ht="153.75" customHeight="1">
      <c r="A4" s="100">
        <v>1</v>
      </c>
      <c r="B4" s="105" t="s">
        <v>125</v>
      </c>
      <c r="C4" s="106">
        <v>50</v>
      </c>
      <c r="D4" s="107" t="s">
        <v>5</v>
      </c>
      <c r="E4" s="41"/>
      <c r="F4" s="51"/>
      <c r="G4" s="41">
        <f>ROUND(F4*(1+(I4/100)),2)</f>
        <v>0</v>
      </c>
      <c r="H4" s="41">
        <f>C4*F4</f>
        <v>0</v>
      </c>
      <c r="I4" s="186"/>
      <c r="J4" s="41">
        <f>H4+H4*I4/100</f>
        <v>0</v>
      </c>
      <c r="K4" s="41"/>
    </row>
    <row r="5" spans="1:11" s="159" customFormat="1" ht="13.5" customHeight="1" thickBot="1">
      <c r="A5" s="156"/>
      <c r="B5" s="156"/>
      <c r="C5" s="157"/>
      <c r="D5" s="157"/>
      <c r="E5" s="158"/>
      <c r="F5" s="245" t="s">
        <v>11</v>
      </c>
      <c r="G5" s="246"/>
      <c r="H5" s="168">
        <f>SUM(H4:H4)</f>
        <v>0</v>
      </c>
      <c r="I5" s="158"/>
      <c r="J5" s="168">
        <f>SUM(J4:J4)</f>
        <v>0</v>
      </c>
      <c r="K5" s="150"/>
    </row>
    <row r="8" spans="1:10" s="8" customFormat="1" ht="12.75">
      <c r="A8" s="14" t="s">
        <v>10</v>
      </c>
      <c r="E8" s="7"/>
      <c r="F8" s="15"/>
      <c r="G8" s="22"/>
      <c r="H8" s="7"/>
      <c r="I8" s="7"/>
      <c r="J8" s="7"/>
    </row>
    <row r="9" spans="1:10" s="8" customFormat="1" ht="12.75">
      <c r="A9" s="14"/>
      <c r="E9" s="7"/>
      <c r="F9" s="15"/>
      <c r="G9" s="7"/>
      <c r="H9" s="7"/>
      <c r="I9" s="7"/>
      <c r="J9" s="7"/>
    </row>
    <row r="10" spans="1:10" s="8" customFormat="1" ht="14.25" customHeight="1">
      <c r="A10" s="35"/>
      <c r="B10" s="36"/>
      <c r="C10" s="37"/>
      <c r="D10" s="37"/>
      <c r="E10" s="37"/>
      <c r="F10" s="38"/>
      <c r="G10" s="40"/>
      <c r="H10" s="40"/>
      <c r="I10" s="40"/>
      <c r="J10" s="39"/>
    </row>
    <row r="11" spans="1:11" s="14" customFormat="1" ht="19.5" customHeight="1">
      <c r="A11" s="19" t="s">
        <v>69</v>
      </c>
      <c r="B11" s="20"/>
      <c r="C11" s="20"/>
      <c r="D11" s="20"/>
      <c r="E11" s="20"/>
      <c r="F11" s="16"/>
      <c r="I11" s="17"/>
      <c r="J11" s="17"/>
      <c r="K11" s="8"/>
    </row>
    <row r="12" spans="5:11" s="14" customFormat="1" ht="12.75" customHeight="1">
      <c r="E12" s="18"/>
      <c r="F12" s="20"/>
      <c r="G12" s="21"/>
      <c r="H12" s="17"/>
      <c r="I12" s="17"/>
      <c r="J12" s="17"/>
      <c r="K12" s="8"/>
    </row>
    <row r="13" spans="1:11" s="14" customFormat="1" ht="40.5" customHeight="1">
      <c r="A13" s="214" t="s">
        <v>22</v>
      </c>
      <c r="B13" s="233"/>
      <c r="C13" s="233"/>
      <c r="D13" s="233"/>
      <c r="E13" s="233"/>
      <c r="F13" s="233"/>
      <c r="G13" s="233"/>
      <c r="H13" s="233"/>
      <c r="I13" s="233"/>
      <c r="J13" s="233"/>
      <c r="K13" s="8"/>
    </row>
    <row r="14" spans="1:11" s="14" customFormat="1" ht="16.5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8"/>
    </row>
    <row r="15" spans="1:11" s="14" customFormat="1" ht="12.75" customHeight="1">
      <c r="A15" s="23" t="s">
        <v>12</v>
      </c>
      <c r="E15" s="18"/>
      <c r="F15" s="18"/>
      <c r="G15" s="18"/>
      <c r="H15" s="18"/>
      <c r="I15" s="18"/>
      <c r="J15" s="18"/>
      <c r="K15" s="8"/>
    </row>
    <row r="16" spans="1:11" s="14" customFormat="1" ht="12.75" customHeight="1">
      <c r="A16" s="23"/>
      <c r="E16" s="18"/>
      <c r="F16" s="18"/>
      <c r="G16" s="18"/>
      <c r="H16" s="18"/>
      <c r="I16" s="18"/>
      <c r="J16" s="18"/>
      <c r="K16" s="8"/>
    </row>
    <row r="17" spans="5:11" s="14" customFormat="1" ht="12.75" customHeight="1">
      <c r="E17" s="18"/>
      <c r="F17" s="18"/>
      <c r="G17" s="18"/>
      <c r="H17" s="18"/>
      <c r="I17" s="18"/>
      <c r="J17" s="18"/>
      <c r="K17" s="8"/>
    </row>
    <row r="18" spans="5:10" s="8" customFormat="1" ht="12.75">
      <c r="E18" s="7"/>
      <c r="F18" s="18"/>
      <c r="G18" s="18"/>
      <c r="H18" s="18" t="s">
        <v>24</v>
      </c>
      <c r="I18" s="18"/>
      <c r="J18" s="18"/>
    </row>
    <row r="19" spans="5:10" s="8" customFormat="1" ht="12.75">
      <c r="E19" s="7"/>
      <c r="F19" s="7"/>
      <c r="G19" s="7"/>
      <c r="H19" s="24" t="s">
        <v>23</v>
      </c>
      <c r="I19" s="7"/>
      <c r="J19" s="7"/>
    </row>
    <row r="20" spans="5:10" s="8" customFormat="1" ht="12.75">
      <c r="E20" s="7"/>
      <c r="F20" s="7"/>
      <c r="G20" s="7"/>
      <c r="H20" s="7"/>
      <c r="I20" s="7"/>
      <c r="J20" s="7"/>
    </row>
    <row r="21" spans="5:10" s="8" customFormat="1" ht="12.75">
      <c r="E21" s="7"/>
      <c r="F21" s="7"/>
      <c r="G21" s="7"/>
      <c r="H21" s="7"/>
      <c r="I21" s="7"/>
      <c r="J21" s="7"/>
    </row>
    <row r="22" spans="5:10" s="8" customFormat="1" ht="12.75">
      <c r="E22" s="7"/>
      <c r="F22" s="7"/>
      <c r="G22" s="7"/>
      <c r="H22" s="7"/>
      <c r="I22" s="7"/>
      <c r="J22" s="7"/>
    </row>
    <row r="23" spans="5:11" s="8" customFormat="1" ht="12.75">
      <c r="E23" s="7"/>
      <c r="F23" s="7"/>
      <c r="G23" s="7"/>
      <c r="H23" s="7"/>
      <c r="I23" s="7"/>
      <c r="J23" s="7"/>
      <c r="K23" s="14"/>
    </row>
    <row r="24" spans="5:11" s="8" customFormat="1" ht="12.75">
      <c r="E24" s="7"/>
      <c r="F24" s="7"/>
      <c r="G24" s="7"/>
      <c r="H24" s="7"/>
      <c r="I24" s="7"/>
      <c r="J24" s="7"/>
      <c r="K24" s="14"/>
    </row>
  </sheetData>
  <sheetProtection/>
  <mergeCells count="5">
    <mergeCell ref="A1:J1"/>
    <mergeCell ref="A2:B2"/>
    <mergeCell ref="A3:B3"/>
    <mergeCell ref="F5:G5"/>
    <mergeCell ref="A13:J13"/>
  </mergeCells>
  <printOptions/>
  <pageMargins left="0.2755905511811024" right="0.2755905511811024" top="0.984251968503937" bottom="0.5118110236220472" header="0.31496062992125984" footer="0.2362204724409449"/>
  <pageSetup fitToHeight="0" fitToWidth="1" horizontalDpi="600" verticalDpi="600" orientation="landscape" scale="67" r:id="rId1"/>
  <headerFooter alignWithMargins="0">
    <oddHeader>&amp;L&amp;K000000Nr sprawy ZP/51/2020&amp;C&amp;K000000Zestawienie asortymentowo-ilościowo-cenowe
&amp;R&amp;K000000Załącznik nr 2 SIWZ</oddHeader>
    <oddFooter>&amp;C&amp;K000000Strona &amp;P z &amp;N&amp;R&amp;K000000Pakiet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21"/>
  <sheetViews>
    <sheetView showGridLines="0" tabSelected="1" view="pageLayout" zoomScaleNormal="130" workbookViewId="0" topLeftCell="A1">
      <selection activeCell="F5" sqref="F5"/>
    </sheetView>
  </sheetViews>
  <sheetFormatPr defaultColWidth="9.00390625" defaultRowHeight="12.75"/>
  <cols>
    <col min="2" max="2" width="29.75390625" style="0" customWidth="1"/>
    <col min="3" max="3" width="6.00390625" style="0" customWidth="1"/>
    <col min="5" max="5" width="9.125" style="0" customWidth="1"/>
    <col min="6" max="6" width="17.00390625" style="0" customWidth="1"/>
    <col min="7" max="7" width="16.75390625" style="0" customWidth="1"/>
    <col min="8" max="8" width="16.375" style="0" customWidth="1"/>
    <col min="9" max="9" width="15.625" style="0" customWidth="1"/>
    <col min="10" max="10" width="17.25390625" style="0" customWidth="1"/>
    <col min="11" max="11" width="16.125" style="0" customWidth="1"/>
  </cols>
  <sheetData>
    <row r="2" spans="1:11" ht="15">
      <c r="A2" s="215" t="s">
        <v>142</v>
      </c>
      <c r="B2" s="215"/>
      <c r="C2" s="215"/>
      <c r="D2" s="215"/>
      <c r="E2" s="215"/>
      <c r="F2" s="215"/>
      <c r="G2" s="215"/>
      <c r="H2" s="215"/>
      <c r="I2" s="215"/>
      <c r="J2" s="215"/>
      <c r="K2" s="60"/>
    </row>
    <row r="3" spans="1:11" ht="76.5">
      <c r="A3" s="216" t="s">
        <v>0</v>
      </c>
      <c r="B3" s="216"/>
      <c r="C3" s="97" t="s">
        <v>6</v>
      </c>
      <c r="D3" s="97" t="s">
        <v>1</v>
      </c>
      <c r="E3" s="97" t="s">
        <v>7</v>
      </c>
      <c r="F3" s="97" t="s">
        <v>2</v>
      </c>
      <c r="G3" s="97" t="s">
        <v>8</v>
      </c>
      <c r="H3" s="97" t="s">
        <v>3</v>
      </c>
      <c r="I3" s="97" t="s">
        <v>9</v>
      </c>
      <c r="J3" s="97" t="s">
        <v>4</v>
      </c>
      <c r="K3" s="193" t="s">
        <v>26</v>
      </c>
    </row>
    <row r="4" spans="1:11" ht="12.75">
      <c r="A4" s="235" t="s">
        <v>13</v>
      </c>
      <c r="B4" s="236"/>
      <c r="C4" s="90" t="s">
        <v>14</v>
      </c>
      <c r="D4" s="93" t="s">
        <v>15</v>
      </c>
      <c r="E4" s="194" t="s">
        <v>16</v>
      </c>
      <c r="F4" s="194" t="s">
        <v>17</v>
      </c>
      <c r="G4" s="91" t="s">
        <v>18</v>
      </c>
      <c r="H4" s="91" t="s">
        <v>19</v>
      </c>
      <c r="I4" s="91" t="s">
        <v>20</v>
      </c>
      <c r="J4" s="91" t="s">
        <v>21</v>
      </c>
      <c r="K4" s="90">
        <v>10</v>
      </c>
    </row>
    <row r="5" spans="1:11" ht="264">
      <c r="A5" s="43">
        <v>1</v>
      </c>
      <c r="B5" s="59" t="s">
        <v>140</v>
      </c>
      <c r="C5" s="210">
        <v>30</v>
      </c>
      <c r="D5" s="195" t="s">
        <v>5</v>
      </c>
      <c r="E5" s="196"/>
      <c r="F5" s="131"/>
      <c r="G5" s="197">
        <f>ROUND(F5*(1+(I5/100)),2)</f>
        <v>0</v>
      </c>
      <c r="H5" s="198">
        <f>C5*F5</f>
        <v>0</v>
      </c>
      <c r="I5" s="199"/>
      <c r="J5" s="198">
        <f>H5+H5*I5/100</f>
        <v>0</v>
      </c>
      <c r="K5" s="82"/>
    </row>
    <row r="6" spans="1:11" ht="96">
      <c r="A6" s="43">
        <v>2</v>
      </c>
      <c r="B6" s="59" t="s">
        <v>141</v>
      </c>
      <c r="C6" s="210">
        <v>30</v>
      </c>
      <c r="D6" s="195" t="s">
        <v>5</v>
      </c>
      <c r="E6" s="196"/>
      <c r="F6" s="131"/>
      <c r="G6" s="197">
        <f>ROUND(F6*(1+(I6/100)),2)</f>
        <v>0</v>
      </c>
      <c r="H6" s="198">
        <f>C6*F6</f>
        <v>0</v>
      </c>
      <c r="I6" s="199"/>
      <c r="J6" s="198">
        <f>H6+H6*I6/100</f>
        <v>0</v>
      </c>
      <c r="K6" s="82"/>
    </row>
    <row r="7" spans="1:11" ht="26.25" customHeight="1">
      <c r="A7" s="200"/>
      <c r="B7" s="200"/>
      <c r="C7" s="201"/>
      <c r="D7" s="201"/>
      <c r="E7" s="5"/>
      <c r="F7" s="219" t="s">
        <v>11</v>
      </c>
      <c r="G7" s="219"/>
      <c r="H7" s="80">
        <f>SUM(H5:H6)</f>
        <v>0</v>
      </c>
      <c r="I7" s="5"/>
      <c r="J7" s="80">
        <f>SUM(J5:J6)</f>
        <v>0</v>
      </c>
      <c r="K7" s="60"/>
    </row>
    <row r="8" spans="1:11" ht="54" customHeight="1">
      <c r="A8" s="200"/>
      <c r="B8" s="247" t="s">
        <v>143</v>
      </c>
      <c r="C8" s="248"/>
      <c r="D8" s="248"/>
      <c r="E8" s="248"/>
      <c r="F8" s="248"/>
      <c r="G8" s="248"/>
      <c r="H8" s="248"/>
      <c r="I8" s="248"/>
      <c r="J8" s="248"/>
      <c r="K8" s="248"/>
    </row>
    <row r="9" spans="1:11" ht="12.75">
      <c r="A9" s="62" t="s">
        <v>10</v>
      </c>
      <c r="B9" s="60"/>
      <c r="C9" s="60"/>
      <c r="D9" s="60"/>
      <c r="E9" s="61"/>
      <c r="F9" s="202"/>
      <c r="G9" s="61"/>
      <c r="H9" s="61"/>
      <c r="I9" s="61"/>
      <c r="J9" s="61"/>
      <c r="K9" s="60"/>
    </row>
    <row r="10" spans="1:11" ht="12.75">
      <c r="A10" s="62"/>
      <c r="B10" s="60"/>
      <c r="C10" s="60"/>
      <c r="D10" s="60"/>
      <c r="E10" s="61"/>
      <c r="F10" s="202"/>
      <c r="G10" s="61"/>
      <c r="H10" s="61"/>
      <c r="I10" s="61"/>
      <c r="J10" s="61"/>
      <c r="K10" s="60"/>
    </row>
    <row r="11" spans="1:11" ht="12.75">
      <c r="A11" s="203"/>
      <c r="B11" s="204"/>
      <c r="C11" s="204"/>
      <c r="D11" s="204"/>
      <c r="E11" s="204"/>
      <c r="F11" s="205"/>
      <c r="G11" s="206"/>
      <c r="H11" s="206"/>
      <c r="I11" s="206"/>
      <c r="J11" s="207"/>
      <c r="K11" s="60"/>
    </row>
    <row r="12" spans="1:11" ht="12.75">
      <c r="A12" s="208" t="s">
        <v>69</v>
      </c>
      <c r="B12" s="209"/>
      <c r="C12" s="209"/>
      <c r="D12" s="209"/>
      <c r="E12" s="209"/>
      <c r="F12" s="70"/>
      <c r="G12" s="62"/>
      <c r="H12" s="62"/>
      <c r="I12" s="62"/>
      <c r="J12" s="62"/>
      <c r="K12" s="60"/>
    </row>
    <row r="13" spans="1:11" ht="12.75">
      <c r="A13" s="62"/>
      <c r="B13" s="62"/>
      <c r="C13" s="62"/>
      <c r="D13" s="62"/>
      <c r="E13" s="64"/>
      <c r="F13" s="209"/>
      <c r="G13" s="209"/>
      <c r="H13" s="62"/>
      <c r="I13" s="62"/>
      <c r="J13" s="62"/>
      <c r="K13" s="60"/>
    </row>
    <row r="14" spans="1:11" ht="12.75">
      <c r="A14" s="214" t="s">
        <v>22</v>
      </c>
      <c r="B14" s="249"/>
      <c r="C14" s="249"/>
      <c r="D14" s="249"/>
      <c r="E14" s="249"/>
      <c r="F14" s="249"/>
      <c r="G14" s="249"/>
      <c r="H14" s="249"/>
      <c r="I14" s="249"/>
      <c r="J14" s="249"/>
      <c r="K14" s="60"/>
    </row>
    <row r="15" spans="1:11" ht="12.75">
      <c r="A15" s="33"/>
      <c r="K15" s="60"/>
    </row>
    <row r="16" spans="1:11" ht="12.75">
      <c r="A16" s="23" t="s">
        <v>12</v>
      </c>
      <c r="B16" s="62"/>
      <c r="C16" s="62"/>
      <c r="D16" s="62"/>
      <c r="E16" s="64"/>
      <c r="F16" s="64"/>
      <c r="G16" s="64"/>
      <c r="H16" s="64"/>
      <c r="I16" s="64"/>
      <c r="J16" s="64"/>
      <c r="K16" s="60"/>
    </row>
    <row r="17" spans="1:11" ht="12.75">
      <c r="A17" s="23"/>
      <c r="B17" s="62"/>
      <c r="C17" s="62"/>
      <c r="D17" s="62"/>
      <c r="E17" s="64"/>
      <c r="F17" s="64"/>
      <c r="G17" s="64"/>
      <c r="H17" s="64"/>
      <c r="I17" s="64"/>
      <c r="J17" s="64"/>
      <c r="K17" s="60"/>
    </row>
    <row r="18" spans="1:11" ht="12.75">
      <c r="A18" s="62"/>
      <c r="B18" s="62"/>
      <c r="C18" s="62"/>
      <c r="D18" s="62"/>
      <c r="E18" s="64"/>
      <c r="F18" s="64"/>
      <c r="G18" s="64"/>
      <c r="H18" s="64"/>
      <c r="I18" s="64"/>
      <c r="J18" s="64"/>
      <c r="K18" s="60"/>
    </row>
    <row r="19" spans="1:11" ht="12.75">
      <c r="A19" s="60"/>
      <c r="B19" s="60"/>
      <c r="C19" s="60"/>
      <c r="D19" s="60"/>
      <c r="E19" s="61"/>
      <c r="F19" s="64"/>
      <c r="G19" s="64"/>
      <c r="H19" s="64" t="s">
        <v>24</v>
      </c>
      <c r="I19" s="64"/>
      <c r="J19" s="64"/>
      <c r="K19" s="60"/>
    </row>
    <row r="20" spans="1:11" ht="12.75">
      <c r="A20" s="60"/>
      <c r="B20" s="60"/>
      <c r="C20" s="60"/>
      <c r="D20" s="60"/>
      <c r="E20" s="61"/>
      <c r="F20" s="61"/>
      <c r="G20" s="61"/>
      <c r="H20" s="61" t="s">
        <v>23</v>
      </c>
      <c r="I20" s="61"/>
      <c r="J20" s="61"/>
      <c r="K20" s="60"/>
    </row>
    <row r="21" spans="1:11" ht="12.75">
      <c r="A21" s="60"/>
      <c r="B21" s="60"/>
      <c r="C21" s="60"/>
      <c r="D21" s="60"/>
      <c r="E21" s="61"/>
      <c r="F21" s="61"/>
      <c r="G21" s="61"/>
      <c r="H21" s="61"/>
      <c r="I21" s="61"/>
      <c r="J21" s="61"/>
      <c r="K21" s="60"/>
    </row>
  </sheetData>
  <sheetProtection/>
  <mergeCells count="6">
    <mergeCell ref="A2:J2"/>
    <mergeCell ref="A3:B3"/>
    <mergeCell ref="A4:B4"/>
    <mergeCell ref="F7:G7"/>
    <mergeCell ref="B8:K8"/>
    <mergeCell ref="A14:J14"/>
  </mergeCells>
  <printOptions/>
  <pageMargins left="0.2755905511811024" right="0.2755905511811024" top="0.984251968503937" bottom="0.5118110236220472" header="0.31496062992125984" footer="0.2362204724409449"/>
  <pageSetup horizontalDpi="600" verticalDpi="600" orientation="landscape" scale="68" r:id="rId1"/>
  <headerFooter>
    <oddHeader>&amp;L&amp;11ZP/51/2020&amp;C&amp;11Zestawienie asortymentowo-ilościowo-cenowe&amp;R&amp;11Załącznik nr 2 SIWZ</oddHeader>
    <oddFooter>&amp;C1&amp;RPakiet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Layout" zoomScaleNormal="60" workbookViewId="0" topLeftCell="A1">
      <selection activeCell="I5" sqref="I5"/>
    </sheetView>
  </sheetViews>
  <sheetFormatPr defaultColWidth="11.375" defaultRowHeight="12.75"/>
  <cols>
    <col min="1" max="1" width="8.25390625" style="8" customWidth="1"/>
    <col min="2" max="2" width="31.75390625" style="8" customWidth="1"/>
    <col min="3" max="3" width="11.00390625" style="8" customWidth="1"/>
    <col min="4" max="4" width="7.875" style="8" customWidth="1"/>
    <col min="5" max="5" width="12.75390625" style="7" customWidth="1"/>
    <col min="6" max="6" width="13.75390625" style="7" customWidth="1"/>
    <col min="7" max="7" width="11.875" style="7" customWidth="1"/>
    <col min="8" max="8" width="16.125" style="7" customWidth="1"/>
    <col min="9" max="9" width="5.75390625" style="7" customWidth="1"/>
    <col min="10" max="10" width="14.875" style="7" customWidth="1"/>
    <col min="11" max="11" width="19.375" style="8" customWidth="1"/>
    <col min="12" max="16384" width="11.375" style="8" customWidth="1"/>
  </cols>
  <sheetData>
    <row r="1" spans="1:10" ht="21.75" customHeight="1">
      <c r="A1" s="215" t="s">
        <v>131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1" s="11" customFormat="1" ht="52.5" customHeight="1">
      <c r="A2" s="227" t="s">
        <v>0</v>
      </c>
      <c r="B2" s="227"/>
      <c r="C2" s="9" t="s">
        <v>6</v>
      </c>
      <c r="D2" s="9" t="s">
        <v>1</v>
      </c>
      <c r="E2" s="10" t="s">
        <v>7</v>
      </c>
      <c r="F2" s="9" t="s">
        <v>2</v>
      </c>
      <c r="G2" s="9" t="s">
        <v>8</v>
      </c>
      <c r="H2" s="9" t="s">
        <v>3</v>
      </c>
      <c r="I2" s="9" t="s">
        <v>9</v>
      </c>
      <c r="J2" s="9" t="s">
        <v>4</v>
      </c>
      <c r="K2" s="48" t="s">
        <v>26</v>
      </c>
    </row>
    <row r="3" spans="1:11" s="25" customFormat="1" ht="13.5" customHeight="1">
      <c r="A3" s="228" t="s">
        <v>13</v>
      </c>
      <c r="B3" s="229"/>
      <c r="C3" s="26" t="s">
        <v>14</v>
      </c>
      <c r="D3" s="27" t="s">
        <v>15</v>
      </c>
      <c r="E3" s="28" t="s">
        <v>16</v>
      </c>
      <c r="F3" s="28" t="s">
        <v>17</v>
      </c>
      <c r="G3" s="29" t="s">
        <v>18</v>
      </c>
      <c r="H3" s="30" t="s">
        <v>19</v>
      </c>
      <c r="I3" s="31" t="s">
        <v>20</v>
      </c>
      <c r="J3" s="32" t="s">
        <v>21</v>
      </c>
      <c r="K3" s="49">
        <v>10</v>
      </c>
    </row>
    <row r="4" spans="1:11" s="11" customFormat="1" ht="36">
      <c r="A4" s="54">
        <v>1</v>
      </c>
      <c r="B4" s="56" t="s">
        <v>27</v>
      </c>
      <c r="C4" s="55">
        <v>100</v>
      </c>
      <c r="D4" s="12" t="s">
        <v>5</v>
      </c>
      <c r="E4" s="13"/>
      <c r="F4" s="51"/>
      <c r="G4" s="41">
        <f>ROUND(F4*(1+(I4/100)),2)</f>
        <v>0</v>
      </c>
      <c r="H4" s="42">
        <f>C4*F4</f>
        <v>0</v>
      </c>
      <c r="I4" s="146"/>
      <c r="J4" s="42">
        <f>H4+H4*I4/100</f>
        <v>0</v>
      </c>
      <c r="K4" s="50"/>
    </row>
    <row r="5" spans="1:11" s="11" customFormat="1" ht="24">
      <c r="A5" s="54">
        <v>2</v>
      </c>
      <c r="B5" s="56" t="s">
        <v>28</v>
      </c>
      <c r="C5" s="55">
        <v>100</v>
      </c>
      <c r="D5" s="12" t="s">
        <v>5</v>
      </c>
      <c r="E5" s="13"/>
      <c r="F5" s="51"/>
      <c r="G5" s="41">
        <f>ROUND(F5*(1+(I5/100)),2)</f>
        <v>0</v>
      </c>
      <c r="H5" s="42">
        <f>C5*F5</f>
        <v>0</v>
      </c>
      <c r="I5" s="146"/>
      <c r="J5" s="42">
        <f>H5+H5*I5/100</f>
        <v>0</v>
      </c>
      <c r="K5" s="50"/>
    </row>
    <row r="6" spans="1:11" s="11" customFormat="1" ht="36">
      <c r="A6" s="54">
        <v>3</v>
      </c>
      <c r="B6" s="56" t="s">
        <v>29</v>
      </c>
      <c r="C6" s="55">
        <v>1000</v>
      </c>
      <c r="D6" s="12" t="s">
        <v>5</v>
      </c>
      <c r="E6" s="13"/>
      <c r="F6" s="51"/>
      <c r="G6" s="41">
        <f>ROUND(F6*(1+(I6/100)),2)</f>
        <v>0</v>
      </c>
      <c r="H6" s="42">
        <f>C6*F6</f>
        <v>0</v>
      </c>
      <c r="I6" s="146"/>
      <c r="J6" s="42">
        <f>H6+H6*I6/100</f>
        <v>0</v>
      </c>
      <c r="K6" s="50"/>
    </row>
    <row r="7" spans="1:11" s="11" customFormat="1" ht="36">
      <c r="A7" s="54">
        <v>4</v>
      </c>
      <c r="B7" s="56" t="s">
        <v>30</v>
      </c>
      <c r="C7" s="55">
        <v>200</v>
      </c>
      <c r="D7" s="12" t="s">
        <v>5</v>
      </c>
      <c r="E7" s="13"/>
      <c r="F7" s="51"/>
      <c r="G7" s="41">
        <f>ROUND(F7*(1+(I7/100)),2)</f>
        <v>0</v>
      </c>
      <c r="H7" s="42">
        <f>C7*F7</f>
        <v>0</v>
      </c>
      <c r="I7" s="146"/>
      <c r="J7" s="42">
        <f>H7+H7*I7/100</f>
        <v>0</v>
      </c>
      <c r="K7" s="50"/>
    </row>
    <row r="8" spans="1:12" s="2" customFormat="1" ht="12.75">
      <c r="A8" s="3"/>
      <c r="B8" s="3"/>
      <c r="C8" s="4"/>
      <c r="D8" s="1"/>
      <c r="E8" s="5"/>
      <c r="F8" s="230" t="s">
        <v>11</v>
      </c>
      <c r="G8" s="230"/>
      <c r="H8" s="6">
        <f>SUM(H4:H7)</f>
        <v>0</v>
      </c>
      <c r="I8" s="5"/>
      <c r="J8" s="6">
        <f>SUM(J4:J7)</f>
        <v>0</v>
      </c>
      <c r="K8" s="45"/>
      <c r="L8" s="8"/>
    </row>
    <row r="9" spans="1:7" ht="12.75">
      <c r="A9" s="14" t="s">
        <v>10</v>
      </c>
      <c r="F9" s="15"/>
      <c r="G9" s="22"/>
    </row>
    <row r="10" spans="1:6" ht="12.75">
      <c r="A10" s="14"/>
      <c r="F10" s="15"/>
    </row>
    <row r="11" spans="1:10" ht="14.25" customHeight="1">
      <c r="A11" s="35"/>
      <c r="B11" s="36"/>
      <c r="C11" s="37"/>
      <c r="D11" s="37"/>
      <c r="E11" s="37"/>
      <c r="F11" s="38"/>
      <c r="G11" s="40"/>
      <c r="H11" s="40"/>
      <c r="I11" s="40"/>
      <c r="J11" s="39"/>
    </row>
    <row r="12" spans="1:11" s="14" customFormat="1" ht="19.5" customHeight="1">
      <c r="A12" s="19" t="s">
        <v>69</v>
      </c>
      <c r="B12" s="20"/>
      <c r="C12" s="20"/>
      <c r="D12" s="20"/>
      <c r="E12" s="20"/>
      <c r="F12" s="16"/>
      <c r="I12" s="17"/>
      <c r="J12" s="17"/>
      <c r="K12" s="8"/>
    </row>
    <row r="13" spans="5:11" s="14" customFormat="1" ht="12.75" customHeight="1">
      <c r="E13" s="18"/>
      <c r="F13" s="20"/>
      <c r="G13" s="21"/>
      <c r="H13" s="17"/>
      <c r="I13" s="17"/>
      <c r="J13" s="17"/>
      <c r="K13" s="8"/>
    </row>
    <row r="14" spans="1:11" s="14" customFormat="1" ht="40.5" customHeight="1">
      <c r="A14" s="214" t="s">
        <v>22</v>
      </c>
      <c r="B14" s="214"/>
      <c r="C14" s="214"/>
      <c r="D14" s="214"/>
      <c r="E14" s="214"/>
      <c r="F14" s="214"/>
      <c r="G14" s="214"/>
      <c r="H14" s="214"/>
      <c r="I14" s="214"/>
      <c r="J14" s="214"/>
      <c r="K14" s="8"/>
    </row>
    <row r="15" spans="1:11" s="14" customFormat="1" ht="16.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8"/>
    </row>
    <row r="16" spans="1:11" s="14" customFormat="1" ht="12.75" customHeight="1">
      <c r="A16" s="23" t="s">
        <v>12</v>
      </c>
      <c r="E16" s="18"/>
      <c r="F16" s="18"/>
      <c r="G16" s="18"/>
      <c r="H16" s="18"/>
      <c r="I16" s="18"/>
      <c r="J16" s="18"/>
      <c r="K16" s="8"/>
    </row>
    <row r="17" spans="1:11" s="14" customFormat="1" ht="12.75" customHeight="1">
      <c r="A17" s="23"/>
      <c r="E17" s="18"/>
      <c r="F17" s="18"/>
      <c r="G17" s="18"/>
      <c r="H17" s="18"/>
      <c r="I17" s="18"/>
      <c r="J17" s="18"/>
      <c r="K17" s="8"/>
    </row>
    <row r="18" spans="5:11" s="14" customFormat="1" ht="12.75" customHeight="1">
      <c r="E18" s="18"/>
      <c r="F18" s="18"/>
      <c r="G18" s="18"/>
      <c r="H18" s="18"/>
      <c r="I18" s="18"/>
      <c r="J18" s="18"/>
      <c r="K18" s="8"/>
    </row>
    <row r="19" spans="6:10" ht="12.75">
      <c r="F19" s="18"/>
      <c r="G19" s="18"/>
      <c r="H19" s="18" t="s">
        <v>24</v>
      </c>
      <c r="I19" s="18"/>
      <c r="J19" s="18"/>
    </row>
    <row r="20" ht="12.75">
      <c r="H20" s="24" t="s">
        <v>23</v>
      </c>
    </row>
    <row r="24" ht="12.75">
      <c r="K24" s="14"/>
    </row>
    <row r="25" ht="12.75">
      <c r="K25" s="14"/>
    </row>
    <row r="26" ht="12.75">
      <c r="K26" s="14"/>
    </row>
    <row r="27" ht="12.75">
      <c r="K27" s="14"/>
    </row>
    <row r="28" ht="12.75">
      <c r="K28" s="14"/>
    </row>
    <row r="29" ht="12.75">
      <c r="K29" s="14"/>
    </row>
    <row r="30" ht="12.75">
      <c r="K30" s="14"/>
    </row>
  </sheetData>
  <sheetProtection/>
  <mergeCells count="5">
    <mergeCell ref="A1:J1"/>
    <mergeCell ref="A2:B2"/>
    <mergeCell ref="A3:B3"/>
    <mergeCell ref="F8:G8"/>
    <mergeCell ref="A14:J14"/>
  </mergeCells>
  <printOptions/>
  <pageMargins left="0.28" right="0.26" top="1" bottom="0.51" header="0.33" footer="0.23"/>
  <pageSetup fitToHeight="0" fitToWidth="1" horizontalDpi="600" verticalDpi="600" orientation="landscape" scale="88" r:id="rId1"/>
  <headerFooter alignWithMargins="0">
    <oddHeader>&amp;LNr sprawy ZP/51/2020&amp;CZestawienie asortymentowo-ilościowo-cenowe
&amp;RZałącznik nr 2 SIWZ</oddHeader>
    <oddFooter>&amp;CStrona &amp;P z &amp;N&amp;RPakiet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Layout" workbookViewId="0" topLeftCell="A1">
      <selection activeCell="J4" sqref="J4"/>
    </sheetView>
  </sheetViews>
  <sheetFormatPr defaultColWidth="11.375" defaultRowHeight="12.75"/>
  <cols>
    <col min="1" max="1" width="8.25390625" style="8" customWidth="1"/>
    <col min="2" max="2" width="39.25390625" style="8" customWidth="1"/>
    <col min="3" max="3" width="11.00390625" style="8" customWidth="1"/>
    <col min="4" max="4" width="7.875" style="8" customWidth="1"/>
    <col min="5" max="5" width="12.75390625" style="7" customWidth="1"/>
    <col min="6" max="6" width="13.75390625" style="7" customWidth="1"/>
    <col min="7" max="7" width="11.875" style="7" customWidth="1"/>
    <col min="8" max="8" width="16.125" style="7" customWidth="1"/>
    <col min="9" max="9" width="5.75390625" style="7" customWidth="1"/>
    <col min="10" max="10" width="14.875" style="7" customWidth="1"/>
    <col min="11" max="11" width="19.375" style="8" customWidth="1"/>
    <col min="12" max="16384" width="11.375" style="8" customWidth="1"/>
  </cols>
  <sheetData>
    <row r="1" spans="1:11" ht="33" customHeight="1">
      <c r="A1" s="234" t="s">
        <v>132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11" customFormat="1" ht="63" customHeight="1">
      <c r="A2" s="227" t="s">
        <v>0</v>
      </c>
      <c r="B2" s="227"/>
      <c r="C2" s="9" t="s">
        <v>6</v>
      </c>
      <c r="D2" s="9" t="s">
        <v>1</v>
      </c>
      <c r="E2" s="10" t="s">
        <v>7</v>
      </c>
      <c r="F2" s="9" t="s">
        <v>2</v>
      </c>
      <c r="G2" s="9" t="s">
        <v>8</v>
      </c>
      <c r="H2" s="9" t="s">
        <v>3</v>
      </c>
      <c r="I2" s="9" t="s">
        <v>9</v>
      </c>
      <c r="J2" s="9" t="s">
        <v>4</v>
      </c>
      <c r="K2" s="48" t="s">
        <v>26</v>
      </c>
    </row>
    <row r="3" spans="1:11" s="25" customFormat="1" ht="13.5" customHeight="1">
      <c r="A3" s="231" t="s">
        <v>13</v>
      </c>
      <c r="B3" s="229"/>
      <c r="C3" s="52" t="s">
        <v>14</v>
      </c>
      <c r="D3" s="138" t="s">
        <v>15</v>
      </c>
      <c r="E3" s="139" t="s">
        <v>16</v>
      </c>
      <c r="F3" s="139" t="s">
        <v>17</v>
      </c>
      <c r="G3" s="140" t="s">
        <v>18</v>
      </c>
      <c r="H3" s="30" t="s">
        <v>19</v>
      </c>
      <c r="I3" s="32" t="s">
        <v>20</v>
      </c>
      <c r="J3" s="176" t="s">
        <v>21</v>
      </c>
      <c r="K3" s="141">
        <v>10</v>
      </c>
    </row>
    <row r="4" spans="1:11" s="25" customFormat="1" ht="119.25" customHeight="1">
      <c r="A4" s="49">
        <v>1</v>
      </c>
      <c r="B4" s="178" t="s">
        <v>31</v>
      </c>
      <c r="C4" s="179">
        <v>250</v>
      </c>
      <c r="D4" s="108" t="s">
        <v>5</v>
      </c>
      <c r="E4" s="180"/>
      <c r="F4" s="51"/>
      <c r="G4" s="41">
        <f>ROUND(F4*(1+(I4/100)),2)</f>
        <v>0</v>
      </c>
      <c r="H4" s="42">
        <f>C4*F4</f>
        <v>0</v>
      </c>
      <c r="I4" s="146"/>
      <c r="J4" s="42">
        <f>H4+H4*I4/100</f>
        <v>0</v>
      </c>
      <c r="K4" s="50" t="s">
        <v>70</v>
      </c>
    </row>
    <row r="5" spans="1:11" s="2" customFormat="1" ht="12.75">
      <c r="A5" s="3"/>
      <c r="B5" s="3"/>
      <c r="C5" s="4"/>
      <c r="D5" s="1"/>
      <c r="E5" s="53"/>
      <c r="F5" s="232" t="s">
        <v>11</v>
      </c>
      <c r="G5" s="232"/>
      <c r="H5" s="177">
        <f>SUM(H4:H4)</f>
        <v>0</v>
      </c>
      <c r="I5" s="53"/>
      <c r="J5" s="177">
        <f>SUM(J4:J4)</f>
        <v>0</v>
      </c>
      <c r="K5" s="8"/>
    </row>
    <row r="6" spans="1:7" ht="12.75">
      <c r="A6" s="14" t="s">
        <v>10</v>
      </c>
      <c r="F6" s="15"/>
      <c r="G6" s="22"/>
    </row>
    <row r="7" spans="1:6" ht="12.75">
      <c r="A7" s="14"/>
      <c r="F7" s="15"/>
    </row>
    <row r="8" spans="1:10" ht="14.25" customHeight="1">
      <c r="A8" s="35"/>
      <c r="B8" s="36"/>
      <c r="C8" s="37"/>
      <c r="D8" s="37"/>
      <c r="E8" s="37"/>
      <c r="F8" s="38"/>
      <c r="G8" s="40"/>
      <c r="H8" s="40"/>
      <c r="I8" s="40"/>
      <c r="J8" s="39"/>
    </row>
    <row r="9" spans="1:11" s="14" customFormat="1" ht="19.5" customHeight="1">
      <c r="A9" s="19" t="s">
        <v>69</v>
      </c>
      <c r="B9" s="20"/>
      <c r="C9" s="20"/>
      <c r="D9" s="20"/>
      <c r="E9" s="20"/>
      <c r="F9" s="16"/>
      <c r="I9" s="17"/>
      <c r="J9" s="17"/>
      <c r="K9" s="8"/>
    </row>
    <row r="10" spans="5:11" s="14" customFormat="1" ht="12.75" customHeight="1">
      <c r="E10" s="18"/>
      <c r="F10" s="20"/>
      <c r="G10" s="21"/>
      <c r="H10" s="17"/>
      <c r="I10" s="17"/>
      <c r="J10" s="17"/>
      <c r="K10" s="8"/>
    </row>
    <row r="11" spans="1:11" s="14" customFormat="1" ht="40.5" customHeight="1">
      <c r="A11" s="214" t="s">
        <v>22</v>
      </c>
      <c r="B11" s="233"/>
      <c r="C11" s="233"/>
      <c r="D11" s="233"/>
      <c r="E11" s="233"/>
      <c r="F11" s="233"/>
      <c r="G11" s="233"/>
      <c r="H11" s="233"/>
      <c r="I11" s="233"/>
      <c r="J11" s="233"/>
      <c r="K11" s="8"/>
    </row>
    <row r="12" spans="1:11" s="14" customFormat="1" ht="16.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8"/>
    </row>
    <row r="13" spans="1:11" s="14" customFormat="1" ht="12.75" customHeight="1">
      <c r="A13" s="23" t="s">
        <v>12</v>
      </c>
      <c r="E13" s="18"/>
      <c r="F13" s="18"/>
      <c r="G13" s="18"/>
      <c r="H13" s="18"/>
      <c r="I13" s="18"/>
      <c r="J13" s="18"/>
      <c r="K13" s="8"/>
    </row>
    <row r="14" spans="1:11" s="14" customFormat="1" ht="12.75" customHeight="1">
      <c r="A14" s="23"/>
      <c r="E14" s="18"/>
      <c r="F14" s="18"/>
      <c r="G14" s="18"/>
      <c r="H14" s="18"/>
      <c r="I14" s="18"/>
      <c r="J14" s="18"/>
      <c r="K14" s="8"/>
    </row>
    <row r="15" spans="5:11" s="14" customFormat="1" ht="12.75" customHeight="1">
      <c r="E15" s="18"/>
      <c r="F15" s="18"/>
      <c r="G15" s="18"/>
      <c r="H15" s="18"/>
      <c r="I15" s="18"/>
      <c r="J15" s="18"/>
      <c r="K15" s="8"/>
    </row>
    <row r="16" spans="6:10" ht="12.75">
      <c r="F16" s="18"/>
      <c r="G16" s="18"/>
      <c r="H16" s="18" t="s">
        <v>24</v>
      </c>
      <c r="I16" s="18"/>
      <c r="J16" s="18"/>
    </row>
    <row r="17" ht="12.75">
      <c r="H17" s="24" t="s">
        <v>23</v>
      </c>
    </row>
    <row r="21" ht="12.75">
      <c r="K21" s="14"/>
    </row>
    <row r="22" ht="12.75">
      <c r="K22" s="14"/>
    </row>
    <row r="23" ht="12.75">
      <c r="K23" s="14"/>
    </row>
    <row r="24" ht="12.75">
      <c r="K24" s="14"/>
    </row>
    <row r="25" ht="12.75">
      <c r="K25" s="14"/>
    </row>
    <row r="26" ht="12.75">
      <c r="K26" s="14"/>
    </row>
    <row r="27" ht="12.75">
      <c r="K27" s="14"/>
    </row>
  </sheetData>
  <sheetProtection/>
  <mergeCells count="5">
    <mergeCell ref="A2:B2"/>
    <mergeCell ref="A3:B3"/>
    <mergeCell ref="F5:G5"/>
    <mergeCell ref="A11:J11"/>
    <mergeCell ref="A1:K1"/>
  </mergeCells>
  <printOptions/>
  <pageMargins left="0.28" right="0.26" top="1" bottom="0.51" header="0.33" footer="0.23"/>
  <pageSetup fitToHeight="0" fitToWidth="1" horizontalDpi="600" verticalDpi="600" orientation="landscape" scale="84" r:id="rId1"/>
  <headerFooter alignWithMargins="0">
    <oddHeader>&amp;LNr sprawy ZP/51/2020&amp;CZestawienie asortymentowo-ilościowo-cenowe
&amp;RZałącznik nr 2 SIWZ</oddHeader>
    <oddFooter>&amp;CStrona &amp;P z &amp;N&amp;RPakiet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Layout" zoomScaleNormal="80" workbookViewId="0" topLeftCell="A7">
      <selection activeCell="G15" sqref="G15"/>
    </sheetView>
  </sheetViews>
  <sheetFormatPr defaultColWidth="11.375" defaultRowHeight="12.75"/>
  <cols>
    <col min="1" max="1" width="8.25390625" style="8" customWidth="1"/>
    <col min="2" max="2" width="31.75390625" style="8" customWidth="1"/>
    <col min="3" max="3" width="11.00390625" style="8" customWidth="1"/>
    <col min="4" max="4" width="7.875" style="8" customWidth="1"/>
    <col min="5" max="5" width="12.75390625" style="7" customWidth="1"/>
    <col min="6" max="6" width="13.75390625" style="7" customWidth="1"/>
    <col min="7" max="7" width="11.875" style="7" customWidth="1"/>
    <col min="8" max="8" width="16.125" style="7" customWidth="1"/>
    <col min="9" max="9" width="5.75390625" style="7" customWidth="1"/>
    <col min="10" max="10" width="14.875" style="7" customWidth="1"/>
    <col min="11" max="11" width="19.375" style="8" customWidth="1"/>
    <col min="12" max="16384" width="11.375" style="8" customWidth="1"/>
  </cols>
  <sheetData>
    <row r="1" spans="1:10" ht="21.75" customHeight="1">
      <c r="A1" s="215" t="s">
        <v>133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1" s="11" customFormat="1" ht="63" customHeight="1">
      <c r="A2" s="227" t="s">
        <v>0</v>
      </c>
      <c r="B2" s="227"/>
      <c r="C2" s="9" t="s">
        <v>6</v>
      </c>
      <c r="D2" s="9" t="s">
        <v>1</v>
      </c>
      <c r="E2" s="10" t="s">
        <v>7</v>
      </c>
      <c r="F2" s="9" t="s">
        <v>2</v>
      </c>
      <c r="G2" s="9" t="s">
        <v>8</v>
      </c>
      <c r="H2" s="9" t="s">
        <v>3</v>
      </c>
      <c r="I2" s="9" t="s">
        <v>9</v>
      </c>
      <c r="J2" s="9" t="s">
        <v>4</v>
      </c>
      <c r="K2" s="48" t="s">
        <v>26</v>
      </c>
    </row>
    <row r="3" spans="1:11" s="25" customFormat="1" ht="13.5" customHeight="1">
      <c r="A3" s="228" t="s">
        <v>13</v>
      </c>
      <c r="B3" s="229"/>
      <c r="C3" s="26" t="s">
        <v>14</v>
      </c>
      <c r="D3" s="27" t="s">
        <v>15</v>
      </c>
      <c r="E3" s="28" t="s">
        <v>16</v>
      </c>
      <c r="F3" s="28" t="s">
        <v>17</v>
      </c>
      <c r="G3" s="29" t="s">
        <v>18</v>
      </c>
      <c r="H3" s="30" t="s">
        <v>19</v>
      </c>
      <c r="I3" s="31" t="s">
        <v>20</v>
      </c>
      <c r="J3" s="32" t="s">
        <v>21</v>
      </c>
      <c r="K3" s="49">
        <v>10</v>
      </c>
    </row>
    <row r="4" spans="1:11" s="11" customFormat="1" ht="51" customHeight="1">
      <c r="A4" s="54">
        <v>1</v>
      </c>
      <c r="B4" s="59" t="s">
        <v>32</v>
      </c>
      <c r="C4" s="58">
        <v>3</v>
      </c>
      <c r="D4" s="12" t="s">
        <v>5</v>
      </c>
      <c r="E4" s="13"/>
      <c r="F4" s="51"/>
      <c r="G4" s="41">
        <f>ROUND(F4*(1+(I4/100)),2)</f>
        <v>0</v>
      </c>
      <c r="H4" s="42">
        <f>C4*F4</f>
        <v>0</v>
      </c>
      <c r="I4" s="146"/>
      <c r="J4" s="42">
        <f>H4+H4*I4/100</f>
        <v>0</v>
      </c>
      <c r="K4" s="50"/>
    </row>
    <row r="5" spans="1:11" s="11" customFormat="1" ht="49.5" customHeight="1">
      <c r="A5" s="54">
        <v>2</v>
      </c>
      <c r="B5" s="59" t="s">
        <v>33</v>
      </c>
      <c r="C5" s="58">
        <v>3</v>
      </c>
      <c r="D5" s="12" t="s">
        <v>5</v>
      </c>
      <c r="E5" s="13"/>
      <c r="F5" s="51"/>
      <c r="G5" s="41">
        <f>ROUND(F5*(1+(I5/100)),2)</f>
        <v>0</v>
      </c>
      <c r="H5" s="42">
        <f>C5*F5</f>
        <v>0</v>
      </c>
      <c r="I5" s="146"/>
      <c r="J5" s="42">
        <f>H5+H5*I5/100</f>
        <v>0</v>
      </c>
      <c r="K5" s="50"/>
    </row>
    <row r="6" spans="1:11" s="2" customFormat="1" ht="12.75">
      <c r="A6" s="3"/>
      <c r="B6" s="3"/>
      <c r="C6" s="4"/>
      <c r="D6" s="1"/>
      <c r="E6" s="5"/>
      <c r="F6" s="230" t="s">
        <v>11</v>
      </c>
      <c r="G6" s="230"/>
      <c r="H6" s="6">
        <f>SUM(H4:H5)</f>
        <v>0</v>
      </c>
      <c r="I6" s="5"/>
      <c r="J6" s="6">
        <f>SUM(J4:J5)</f>
        <v>0</v>
      </c>
      <c r="K6" s="8"/>
    </row>
    <row r="7" spans="1:7" ht="12.75">
      <c r="A7" s="14" t="s">
        <v>10</v>
      </c>
      <c r="F7" s="15"/>
      <c r="G7" s="22"/>
    </row>
    <row r="8" spans="1:6" ht="12.75">
      <c r="A8" s="14"/>
      <c r="F8" s="15"/>
    </row>
    <row r="9" spans="1:10" ht="14.25" customHeight="1">
      <c r="A9" s="35"/>
      <c r="B9" s="36"/>
      <c r="C9" s="37"/>
      <c r="D9" s="37"/>
      <c r="E9" s="37"/>
      <c r="F9" s="38"/>
      <c r="G9" s="40"/>
      <c r="H9" s="40"/>
      <c r="I9" s="40"/>
      <c r="J9" s="39"/>
    </row>
    <row r="10" spans="1:11" s="14" customFormat="1" ht="19.5" customHeight="1">
      <c r="A10" s="19" t="s">
        <v>69</v>
      </c>
      <c r="B10" s="20"/>
      <c r="C10" s="20"/>
      <c r="D10" s="20"/>
      <c r="E10" s="20"/>
      <c r="F10" s="16"/>
      <c r="I10" s="17"/>
      <c r="J10" s="17"/>
      <c r="K10" s="8"/>
    </row>
    <row r="11" spans="5:11" s="14" customFormat="1" ht="12.75" customHeight="1">
      <c r="E11" s="18"/>
      <c r="F11" s="20"/>
      <c r="G11" s="21"/>
      <c r="H11" s="17"/>
      <c r="I11" s="17"/>
      <c r="J11" s="17"/>
      <c r="K11" s="8"/>
    </row>
    <row r="12" spans="1:11" s="14" customFormat="1" ht="40.5" customHeight="1">
      <c r="A12" s="214" t="s">
        <v>22</v>
      </c>
      <c r="B12" s="233"/>
      <c r="C12" s="233"/>
      <c r="D12" s="233"/>
      <c r="E12" s="233"/>
      <c r="F12" s="233"/>
      <c r="G12" s="233"/>
      <c r="H12" s="233"/>
      <c r="I12" s="233"/>
      <c r="J12" s="233"/>
      <c r="K12" s="8"/>
    </row>
    <row r="13" spans="1:11" s="14" customFormat="1" ht="16.5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8"/>
    </row>
    <row r="14" spans="1:11" s="14" customFormat="1" ht="12.75" customHeight="1">
      <c r="A14" s="23" t="s">
        <v>12</v>
      </c>
      <c r="E14" s="18"/>
      <c r="F14" s="18"/>
      <c r="G14" s="18"/>
      <c r="H14" s="18"/>
      <c r="I14" s="18"/>
      <c r="J14" s="18"/>
      <c r="K14" s="8"/>
    </row>
    <row r="15" spans="1:11" s="14" customFormat="1" ht="12.75" customHeight="1">
      <c r="A15" s="23"/>
      <c r="E15" s="18"/>
      <c r="F15" s="18"/>
      <c r="G15" s="18"/>
      <c r="H15" s="18"/>
      <c r="I15" s="18"/>
      <c r="J15" s="18"/>
      <c r="K15" s="8"/>
    </row>
    <row r="16" spans="5:11" s="14" customFormat="1" ht="12.75" customHeight="1">
      <c r="E16" s="18"/>
      <c r="F16" s="18"/>
      <c r="G16" s="18"/>
      <c r="H16" s="18"/>
      <c r="I16" s="18"/>
      <c r="J16" s="18"/>
      <c r="K16" s="8"/>
    </row>
    <row r="17" spans="6:10" ht="12.75">
      <c r="F17" s="18"/>
      <c r="G17" s="18"/>
      <c r="H17" s="18" t="s">
        <v>24</v>
      </c>
      <c r="I17" s="18"/>
      <c r="J17" s="18"/>
    </row>
    <row r="18" ht="12.75">
      <c r="H18" s="24" t="s">
        <v>23</v>
      </c>
    </row>
    <row r="22" ht="12.75">
      <c r="K22" s="14"/>
    </row>
    <row r="23" ht="12.75">
      <c r="K23" s="14"/>
    </row>
    <row r="24" ht="12.75">
      <c r="K24" s="14"/>
    </row>
    <row r="25" ht="12.75">
      <c r="K25" s="14"/>
    </row>
    <row r="26" ht="12.75">
      <c r="K26" s="14"/>
    </row>
    <row r="27" ht="12.75">
      <c r="K27" s="14"/>
    </row>
    <row r="28" ht="12.75">
      <c r="K28" s="14"/>
    </row>
  </sheetData>
  <sheetProtection/>
  <mergeCells count="5">
    <mergeCell ref="A1:J1"/>
    <mergeCell ref="A2:B2"/>
    <mergeCell ref="A3:B3"/>
    <mergeCell ref="F6:G6"/>
    <mergeCell ref="A12:J12"/>
  </mergeCells>
  <printOptions/>
  <pageMargins left="0.28" right="0.26" top="1" bottom="0.51" header="0.33" footer="0.23"/>
  <pageSetup fitToHeight="0" fitToWidth="1" horizontalDpi="600" verticalDpi="600" orientation="landscape" scale="88" r:id="rId1"/>
  <headerFooter alignWithMargins="0">
    <oddHeader>&amp;LNr sprawy ZP/51/2020&amp;CZestawienie asortymentowo-ilościowo-cenowe
&amp;RZałącznik nr 2 SIWZ</oddHeader>
    <oddFooter>&amp;CStrona &amp;P z &amp;N&amp;RPakiet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Layout" workbookViewId="0" topLeftCell="A1">
      <selection activeCell="K3" sqref="K3"/>
    </sheetView>
  </sheetViews>
  <sheetFormatPr defaultColWidth="11.375" defaultRowHeight="12.75"/>
  <cols>
    <col min="1" max="1" width="8.25390625" style="8" customWidth="1"/>
    <col min="2" max="2" width="31.75390625" style="8" customWidth="1"/>
    <col min="3" max="3" width="11.00390625" style="8" customWidth="1"/>
    <col min="4" max="4" width="7.875" style="8" customWidth="1"/>
    <col min="5" max="5" width="12.75390625" style="7" customWidth="1"/>
    <col min="6" max="6" width="13.75390625" style="7" customWidth="1"/>
    <col min="7" max="7" width="11.875" style="7" customWidth="1"/>
    <col min="8" max="8" width="16.125" style="7" customWidth="1"/>
    <col min="9" max="9" width="5.75390625" style="7" customWidth="1"/>
    <col min="10" max="10" width="14.875" style="7" customWidth="1"/>
    <col min="11" max="11" width="19.375" style="8" customWidth="1"/>
    <col min="12" max="16384" width="11.375" style="8" customWidth="1"/>
  </cols>
  <sheetData>
    <row r="1" spans="1:10" ht="21.75" customHeight="1">
      <c r="A1" s="215" t="s">
        <v>134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2" s="11" customFormat="1" ht="63" customHeight="1">
      <c r="A2" s="227" t="s">
        <v>0</v>
      </c>
      <c r="B2" s="227"/>
      <c r="C2" s="9" t="s">
        <v>6</v>
      </c>
      <c r="D2" s="9" t="s">
        <v>1</v>
      </c>
      <c r="E2" s="10" t="s">
        <v>7</v>
      </c>
      <c r="F2" s="9" t="s">
        <v>2</v>
      </c>
      <c r="G2" s="9" t="s">
        <v>8</v>
      </c>
      <c r="H2" s="9" t="s">
        <v>3</v>
      </c>
      <c r="I2" s="9" t="s">
        <v>9</v>
      </c>
      <c r="J2" s="9" t="s">
        <v>4</v>
      </c>
      <c r="K2" s="48" t="s">
        <v>26</v>
      </c>
      <c r="L2" s="9" t="s">
        <v>25</v>
      </c>
    </row>
    <row r="3" spans="1:12" s="25" customFormat="1" ht="13.5" customHeight="1">
      <c r="A3" s="228" t="s">
        <v>13</v>
      </c>
      <c r="B3" s="229"/>
      <c r="C3" s="26" t="s">
        <v>14</v>
      </c>
      <c r="D3" s="27" t="s">
        <v>15</v>
      </c>
      <c r="E3" s="28" t="s">
        <v>16</v>
      </c>
      <c r="F3" s="28" t="s">
        <v>17</v>
      </c>
      <c r="G3" s="29" t="s">
        <v>18</v>
      </c>
      <c r="H3" s="30" t="s">
        <v>19</v>
      </c>
      <c r="I3" s="31" t="s">
        <v>20</v>
      </c>
      <c r="J3" s="32" t="s">
        <v>21</v>
      </c>
      <c r="K3" s="49">
        <v>10</v>
      </c>
      <c r="L3" s="47">
        <v>11</v>
      </c>
    </row>
    <row r="4" spans="1:12" s="11" customFormat="1" ht="36">
      <c r="A4" s="142">
        <v>1</v>
      </c>
      <c r="B4" s="143" t="s">
        <v>35</v>
      </c>
      <c r="C4" s="145">
        <v>2</v>
      </c>
      <c r="D4" s="108" t="s">
        <v>34</v>
      </c>
      <c r="E4" s="13"/>
      <c r="F4" s="51"/>
      <c r="G4" s="41">
        <f>ROUND(F4*(1+(I4/100)),2)</f>
        <v>0</v>
      </c>
      <c r="H4" s="42">
        <f>C4*F4</f>
        <v>0</v>
      </c>
      <c r="I4" s="146"/>
      <c r="J4" s="42">
        <f>H4+H4*I4/100</f>
        <v>0</v>
      </c>
      <c r="K4" s="50"/>
      <c r="L4" s="46">
        <v>20</v>
      </c>
    </row>
    <row r="5" spans="1:12" s="11" customFormat="1" ht="36">
      <c r="A5" s="144">
        <v>2</v>
      </c>
      <c r="B5" s="143" t="s">
        <v>36</v>
      </c>
      <c r="C5" s="145">
        <v>2</v>
      </c>
      <c r="D5" s="108" t="s">
        <v>34</v>
      </c>
      <c r="E5" s="13"/>
      <c r="F5" s="51"/>
      <c r="G5" s="41">
        <f>ROUND(F5*(1+(I5/100)),2)</f>
        <v>0</v>
      </c>
      <c r="H5" s="42">
        <f>C5*F5</f>
        <v>0</v>
      </c>
      <c r="I5" s="146"/>
      <c r="J5" s="42">
        <f>H5+H5*I5/100</f>
        <v>0</v>
      </c>
      <c r="K5" s="50"/>
      <c r="L5" s="46">
        <v>20</v>
      </c>
    </row>
    <row r="6" spans="1:11" s="2" customFormat="1" ht="12.75">
      <c r="A6" s="3"/>
      <c r="B6" s="3"/>
      <c r="C6" s="4"/>
      <c r="D6" s="1"/>
      <c r="E6" s="5"/>
      <c r="F6" s="230" t="s">
        <v>11</v>
      </c>
      <c r="G6" s="230"/>
      <c r="H6" s="6">
        <f>SUM(H4:H5)</f>
        <v>0</v>
      </c>
      <c r="I6" s="5"/>
      <c r="J6" s="6">
        <f>SUM(J4:J5)</f>
        <v>0</v>
      </c>
      <c r="K6" s="8"/>
    </row>
    <row r="7" spans="1:7" ht="12.75">
      <c r="A7" s="14" t="s">
        <v>10</v>
      </c>
      <c r="F7" s="15"/>
      <c r="G7" s="22"/>
    </row>
    <row r="8" spans="1:6" ht="12.75">
      <c r="A8" s="14"/>
      <c r="F8" s="15"/>
    </row>
    <row r="9" spans="1:10" ht="14.25" customHeight="1">
      <c r="A9" s="35"/>
      <c r="B9" s="36"/>
      <c r="C9" s="37"/>
      <c r="D9" s="37"/>
      <c r="E9" s="37"/>
      <c r="F9" s="38"/>
      <c r="G9" s="40"/>
      <c r="H9" s="40"/>
      <c r="I9" s="40"/>
      <c r="J9" s="39"/>
    </row>
    <row r="10" spans="1:11" s="14" customFormat="1" ht="19.5" customHeight="1">
      <c r="A10" s="19" t="s">
        <v>69</v>
      </c>
      <c r="B10" s="20"/>
      <c r="C10" s="20"/>
      <c r="D10" s="20"/>
      <c r="E10" s="20"/>
      <c r="F10" s="16"/>
      <c r="I10" s="17"/>
      <c r="J10" s="17"/>
      <c r="K10" s="8"/>
    </row>
    <row r="11" spans="5:11" s="14" customFormat="1" ht="12.75" customHeight="1">
      <c r="E11" s="18"/>
      <c r="F11" s="20"/>
      <c r="G11" s="21"/>
      <c r="H11" s="17"/>
      <c r="I11" s="17"/>
      <c r="J11" s="17"/>
      <c r="K11" s="8"/>
    </row>
    <row r="12" spans="1:11" s="14" customFormat="1" ht="40.5" customHeight="1">
      <c r="A12" s="214" t="s">
        <v>22</v>
      </c>
      <c r="B12" s="233"/>
      <c r="C12" s="233"/>
      <c r="D12" s="233"/>
      <c r="E12" s="233"/>
      <c r="F12" s="233"/>
      <c r="G12" s="233"/>
      <c r="H12" s="233"/>
      <c r="I12" s="233"/>
      <c r="J12" s="233"/>
      <c r="K12" s="8"/>
    </row>
    <row r="13" spans="1:11" s="14" customFormat="1" ht="16.5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8"/>
    </row>
    <row r="14" spans="1:11" s="14" customFormat="1" ht="12.75" customHeight="1">
      <c r="A14" s="23" t="s">
        <v>12</v>
      </c>
      <c r="E14" s="18"/>
      <c r="F14" s="18"/>
      <c r="G14" s="18"/>
      <c r="H14" s="18"/>
      <c r="I14" s="18"/>
      <c r="J14" s="18"/>
      <c r="K14" s="8"/>
    </row>
    <row r="15" spans="1:11" s="14" customFormat="1" ht="12.75" customHeight="1">
      <c r="A15" s="23"/>
      <c r="E15" s="18"/>
      <c r="F15" s="18"/>
      <c r="G15" s="18"/>
      <c r="H15" s="18"/>
      <c r="I15" s="18"/>
      <c r="J15" s="18"/>
      <c r="K15" s="8"/>
    </row>
    <row r="16" spans="5:11" s="14" customFormat="1" ht="12.75" customHeight="1">
      <c r="E16" s="18"/>
      <c r="F16" s="18"/>
      <c r="G16" s="18"/>
      <c r="H16" s="18"/>
      <c r="I16" s="18"/>
      <c r="J16" s="18"/>
      <c r="K16" s="8"/>
    </row>
    <row r="17" spans="6:10" ht="12.75">
      <c r="F17" s="18"/>
      <c r="G17" s="18"/>
      <c r="H17" s="18" t="s">
        <v>24</v>
      </c>
      <c r="I17" s="18"/>
      <c r="J17" s="18"/>
    </row>
    <row r="18" ht="12.75">
      <c r="H18" s="24" t="s">
        <v>23</v>
      </c>
    </row>
    <row r="22" ht="12.75">
      <c r="K22" s="14"/>
    </row>
    <row r="23" ht="12.75">
      <c r="K23" s="14"/>
    </row>
    <row r="24" ht="12.75">
      <c r="K24" s="14"/>
    </row>
    <row r="25" ht="12.75">
      <c r="K25" s="14"/>
    </row>
    <row r="26" ht="12.75">
      <c r="K26" s="14"/>
    </row>
    <row r="27" ht="12.75">
      <c r="K27" s="14"/>
    </row>
    <row r="28" ht="12.75">
      <c r="K28" s="14"/>
    </row>
  </sheetData>
  <sheetProtection/>
  <mergeCells count="5">
    <mergeCell ref="A1:J1"/>
    <mergeCell ref="A2:B2"/>
    <mergeCell ref="A3:B3"/>
    <mergeCell ref="F6:G6"/>
    <mergeCell ref="A12:J12"/>
  </mergeCells>
  <printOptions/>
  <pageMargins left="0.28" right="0.26" top="1" bottom="0.51" header="0.33" footer="0.23"/>
  <pageSetup fitToHeight="0" fitToWidth="1" horizontalDpi="600" verticalDpi="600" orientation="landscape" scale="82" r:id="rId1"/>
  <headerFooter alignWithMargins="0">
    <oddHeader>&amp;LNr sprawy ZP/51/2020&amp;CZestawienie asortymentowo-ilościowo-cenowe
&amp;RZałącznik nr 2 SIWZ</oddHeader>
    <oddFooter>&amp;CStrona &amp;P z &amp;N&amp;RPakiet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Layout" zoomScaleNormal="80" workbookViewId="0" topLeftCell="A1">
      <selection activeCell="J19" sqref="J19"/>
    </sheetView>
  </sheetViews>
  <sheetFormatPr defaultColWidth="9.875" defaultRowHeight="12.75"/>
  <cols>
    <col min="1" max="1" width="7.125" style="60" customWidth="1"/>
    <col min="2" max="2" width="33.75390625" style="60" customWidth="1"/>
    <col min="3" max="3" width="9.375" style="60" customWidth="1"/>
    <col min="4" max="4" width="6.75390625" style="60" customWidth="1"/>
    <col min="5" max="5" width="10.875" style="61" customWidth="1"/>
    <col min="6" max="6" width="15.375" style="61" customWidth="1"/>
    <col min="7" max="7" width="22.375" style="61" customWidth="1"/>
    <col min="8" max="8" width="14.375" style="61" customWidth="1"/>
    <col min="9" max="9" width="20.125" style="61" customWidth="1"/>
    <col min="10" max="10" width="23.75390625" style="61" customWidth="1"/>
    <col min="11" max="11" width="16.75390625" style="60" customWidth="1"/>
    <col min="12" max="16384" width="9.875" style="60" customWidth="1"/>
  </cols>
  <sheetData>
    <row r="1" spans="1:10" ht="38.25" customHeight="1">
      <c r="A1" s="215" t="s">
        <v>135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1" s="81" customFormat="1" ht="63" customHeight="1">
      <c r="A2" s="216" t="s">
        <v>0</v>
      </c>
      <c r="B2" s="216"/>
      <c r="C2" s="97" t="s">
        <v>6</v>
      </c>
      <c r="D2" s="97" t="s">
        <v>1</v>
      </c>
      <c r="E2" s="98" t="s">
        <v>7</v>
      </c>
      <c r="F2" s="97" t="s">
        <v>2</v>
      </c>
      <c r="G2" s="97" t="s">
        <v>8</v>
      </c>
      <c r="H2" s="97" t="s">
        <v>3</v>
      </c>
      <c r="I2" s="97" t="s">
        <v>9</v>
      </c>
      <c r="J2" s="97" t="s">
        <v>4</v>
      </c>
      <c r="K2" s="96" t="s">
        <v>26</v>
      </c>
    </row>
    <row r="3" spans="1:11" s="89" customFormat="1" ht="13.5" customHeight="1">
      <c r="A3" s="235" t="s">
        <v>13</v>
      </c>
      <c r="B3" s="236"/>
      <c r="C3" s="90" t="s">
        <v>14</v>
      </c>
      <c r="D3" s="93" t="s">
        <v>15</v>
      </c>
      <c r="E3" s="92" t="s">
        <v>16</v>
      </c>
      <c r="F3" s="92" t="s">
        <v>17</v>
      </c>
      <c r="G3" s="91" t="s">
        <v>18</v>
      </c>
      <c r="H3" s="91" t="s">
        <v>19</v>
      </c>
      <c r="I3" s="91" t="s">
        <v>20</v>
      </c>
      <c r="J3" s="91" t="s">
        <v>21</v>
      </c>
      <c r="K3" s="90">
        <v>10</v>
      </c>
    </row>
    <row r="4" spans="1:11" s="81" customFormat="1" ht="255" customHeight="1">
      <c r="A4" s="94">
        <v>1</v>
      </c>
      <c r="B4" s="181" t="s">
        <v>122</v>
      </c>
      <c r="C4" s="57">
        <v>100</v>
      </c>
      <c r="D4" s="86" t="s">
        <v>37</v>
      </c>
      <c r="E4" s="85"/>
      <c r="F4" s="147"/>
      <c r="G4" s="148">
        <f>ROUND(F4*(1+(I4/100)),2)</f>
        <v>0</v>
      </c>
      <c r="H4" s="148">
        <f>C4*F4</f>
        <v>0</v>
      </c>
      <c r="I4" s="185"/>
      <c r="J4" s="148">
        <f>H4+H4*I4/100</f>
        <v>0</v>
      </c>
      <c r="K4" s="82"/>
    </row>
    <row r="5" spans="1:11" s="81" customFormat="1" ht="252.75" customHeight="1">
      <c r="A5" s="94">
        <v>2</v>
      </c>
      <c r="B5" s="182" t="s">
        <v>72</v>
      </c>
      <c r="C5" s="57">
        <v>300</v>
      </c>
      <c r="D5" s="86" t="s">
        <v>37</v>
      </c>
      <c r="E5" s="85"/>
      <c r="F5" s="147"/>
      <c r="G5" s="148">
        <f>ROUND(F5*(1+(I5/100)),2)</f>
        <v>0</v>
      </c>
      <c r="H5" s="148">
        <f>C5*F5</f>
        <v>0</v>
      </c>
      <c r="I5" s="185"/>
      <c r="J5" s="148">
        <f>H5+H5*I5/100</f>
        <v>0</v>
      </c>
      <c r="K5" s="82"/>
    </row>
    <row r="6" spans="1:11" s="81" customFormat="1" ht="262.5" customHeight="1">
      <c r="A6" s="94">
        <v>3</v>
      </c>
      <c r="B6" s="183" t="s">
        <v>73</v>
      </c>
      <c r="C6" s="57">
        <v>150</v>
      </c>
      <c r="D6" s="86" t="s">
        <v>5</v>
      </c>
      <c r="E6" s="85"/>
      <c r="F6" s="147"/>
      <c r="G6" s="148">
        <f>ROUND(F6*(1+(I6/100)),2)</f>
        <v>0</v>
      </c>
      <c r="H6" s="148">
        <f>C6*F6</f>
        <v>0</v>
      </c>
      <c r="I6" s="185"/>
      <c r="J6" s="148">
        <f>H6+H6*I6/100</f>
        <v>0</v>
      </c>
      <c r="K6" s="82"/>
    </row>
    <row r="7" spans="1:11" s="81" customFormat="1" ht="390">
      <c r="A7" s="94">
        <v>4</v>
      </c>
      <c r="B7" s="87" t="s">
        <v>74</v>
      </c>
      <c r="C7" s="57">
        <v>800</v>
      </c>
      <c r="D7" s="86" t="s">
        <v>37</v>
      </c>
      <c r="E7" s="85"/>
      <c r="F7" s="147"/>
      <c r="G7" s="148">
        <f>ROUND(F7*(1+(I7/100)),2)</f>
        <v>0</v>
      </c>
      <c r="H7" s="148">
        <f>C7*F7</f>
        <v>0</v>
      </c>
      <c r="I7" s="185"/>
      <c r="J7" s="148">
        <f>H7+H7*I7/100</f>
        <v>0</v>
      </c>
      <c r="K7" s="82"/>
    </row>
    <row r="8" spans="1:11" s="81" customFormat="1" ht="375">
      <c r="A8" s="94">
        <v>5</v>
      </c>
      <c r="B8" s="87" t="s">
        <v>42</v>
      </c>
      <c r="C8" s="57">
        <v>200</v>
      </c>
      <c r="D8" s="86" t="s">
        <v>37</v>
      </c>
      <c r="E8" s="85"/>
      <c r="F8" s="147"/>
      <c r="G8" s="148">
        <f>ROUND(F8*(1+(I8/100)),2)</f>
        <v>0</v>
      </c>
      <c r="H8" s="148">
        <f>C8*F8</f>
        <v>0</v>
      </c>
      <c r="I8" s="185"/>
      <c r="J8" s="148">
        <f>H8+H8*I8/100</f>
        <v>0</v>
      </c>
      <c r="K8" s="82"/>
    </row>
    <row r="9" spans="1:11" s="74" customFormat="1" ht="12.75">
      <c r="A9" s="79"/>
      <c r="B9" s="79"/>
      <c r="C9" s="78"/>
      <c r="D9" s="77"/>
      <c r="E9" s="53"/>
      <c r="F9" s="237" t="s">
        <v>11</v>
      </c>
      <c r="G9" s="237"/>
      <c r="H9" s="109">
        <f>SUM(H4:H8)</f>
        <v>0</v>
      </c>
      <c r="I9" s="53"/>
      <c r="J9" s="109">
        <f>SUM(J4:J8)</f>
        <v>0</v>
      </c>
      <c r="K9" s="60"/>
    </row>
    <row r="10" spans="1:11" s="74" customFormat="1" ht="12.75">
      <c r="A10" s="79"/>
      <c r="B10" s="79"/>
      <c r="C10" s="78"/>
      <c r="D10" s="77"/>
      <c r="E10" s="53"/>
      <c r="F10" s="76"/>
      <c r="G10" s="76"/>
      <c r="H10" s="75"/>
      <c r="I10" s="53"/>
      <c r="J10" s="75"/>
      <c r="K10" s="60"/>
    </row>
    <row r="11" spans="1:7" ht="12.75">
      <c r="A11" s="62" t="s">
        <v>10</v>
      </c>
      <c r="F11" s="72"/>
      <c r="G11" s="73"/>
    </row>
    <row r="12" spans="1:6" ht="12.75">
      <c r="A12" s="62"/>
      <c r="F12" s="72"/>
    </row>
    <row r="13" spans="1:11" s="62" customFormat="1" ht="19.5" customHeight="1">
      <c r="A13" s="71" t="s">
        <v>69</v>
      </c>
      <c r="B13" s="69"/>
      <c r="C13" s="69"/>
      <c r="D13" s="69"/>
      <c r="E13" s="69"/>
      <c r="F13" s="70"/>
      <c r="I13" s="67"/>
      <c r="J13" s="67"/>
      <c r="K13" s="60"/>
    </row>
    <row r="14" spans="5:11" s="62" customFormat="1" ht="12.75" customHeight="1">
      <c r="E14" s="64"/>
      <c r="F14" s="69"/>
      <c r="G14" s="68"/>
      <c r="H14" s="67"/>
      <c r="I14" s="67"/>
      <c r="J14" s="67"/>
      <c r="K14" s="60"/>
    </row>
    <row r="15" spans="1:11" s="62" customFormat="1" ht="40.5" customHeight="1">
      <c r="A15" s="214" t="s">
        <v>22</v>
      </c>
      <c r="B15" s="238"/>
      <c r="C15" s="238"/>
      <c r="D15" s="238"/>
      <c r="E15" s="238"/>
      <c r="F15" s="238"/>
      <c r="G15" s="238"/>
      <c r="H15" s="238"/>
      <c r="I15" s="238"/>
      <c r="J15" s="238"/>
      <c r="K15" s="60"/>
    </row>
    <row r="16" spans="1:11" s="62" customFormat="1" ht="16.5" customHeight="1">
      <c r="A16" s="33"/>
      <c r="B16" s="66"/>
      <c r="C16" s="66"/>
      <c r="D16" s="66"/>
      <c r="E16" s="66"/>
      <c r="F16" s="66"/>
      <c r="G16" s="66"/>
      <c r="H16" s="66"/>
      <c r="I16" s="66"/>
      <c r="J16" s="66"/>
      <c r="K16" s="60"/>
    </row>
    <row r="17" spans="1:11" s="62" customFormat="1" ht="12.75" customHeight="1">
      <c r="A17" s="65" t="s">
        <v>12</v>
      </c>
      <c r="E17" s="64"/>
      <c r="F17" s="64"/>
      <c r="G17" s="64"/>
      <c r="H17" s="64"/>
      <c r="I17" s="64"/>
      <c r="J17" s="64"/>
      <c r="K17" s="60"/>
    </row>
    <row r="18" spans="1:11" s="62" customFormat="1" ht="12.75" customHeight="1">
      <c r="A18" s="65"/>
      <c r="E18" s="64"/>
      <c r="F18" s="64"/>
      <c r="G18" s="64"/>
      <c r="H18" s="64"/>
      <c r="I18" s="64"/>
      <c r="J18" s="64"/>
      <c r="K18" s="60"/>
    </row>
    <row r="19" spans="5:11" s="62" customFormat="1" ht="12.75" customHeight="1">
      <c r="E19" s="64"/>
      <c r="F19" s="64"/>
      <c r="G19" s="64"/>
      <c r="H19" s="64"/>
      <c r="I19" s="64"/>
      <c r="J19" s="64"/>
      <c r="K19" s="60"/>
    </row>
    <row r="20" spans="6:10" ht="12.75">
      <c r="F20" s="64"/>
      <c r="G20" s="64"/>
      <c r="H20" s="64" t="s">
        <v>24</v>
      </c>
      <c r="I20" s="64"/>
      <c r="J20" s="64"/>
    </row>
    <row r="21" ht="12.75">
      <c r="H21" s="63" t="s">
        <v>23</v>
      </c>
    </row>
    <row r="25" ht="12.75">
      <c r="K25" s="62"/>
    </row>
    <row r="26" ht="12.75">
      <c r="K26" s="62"/>
    </row>
    <row r="27" ht="12.75">
      <c r="K27" s="62"/>
    </row>
    <row r="28" ht="12.75">
      <c r="K28" s="62"/>
    </row>
    <row r="29" ht="12.75">
      <c r="K29" s="62"/>
    </row>
    <row r="30" ht="12.75">
      <c r="K30" s="62"/>
    </row>
    <row r="31" ht="12.75">
      <c r="K31" s="62"/>
    </row>
  </sheetData>
  <sheetProtection/>
  <mergeCells count="5">
    <mergeCell ref="A1:J1"/>
    <mergeCell ref="A2:B2"/>
    <mergeCell ref="A3:B3"/>
    <mergeCell ref="F9:G9"/>
    <mergeCell ref="A15:J15"/>
  </mergeCells>
  <printOptions/>
  <pageMargins left="0.28" right="0.26" top="1" bottom="0.51" header="0.33" footer="0.23"/>
  <pageSetup fitToHeight="0" fitToWidth="1" horizontalDpi="600" verticalDpi="600" orientation="landscape" scale="75" r:id="rId1"/>
  <headerFooter alignWithMargins="0">
    <oddHeader>&amp;LNr sprawy ZP/51/2020&amp;CZestawienie asortymentowo-ilościowo-cenowe
&amp;RZałącznik nr 2 SIWZ</oddHeader>
    <oddFooter>&amp;CStrona &amp;P z &amp;N&amp;RPakiet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view="pageLayout" zoomScaleNormal="80" workbookViewId="0" topLeftCell="A1">
      <selection activeCell="C38" sqref="C38"/>
    </sheetView>
  </sheetViews>
  <sheetFormatPr defaultColWidth="9.875" defaultRowHeight="12.75"/>
  <cols>
    <col min="1" max="1" width="7.125" style="60" customWidth="1"/>
    <col min="2" max="2" width="33.75390625" style="60" customWidth="1"/>
    <col min="3" max="3" width="9.375" style="60" customWidth="1"/>
    <col min="4" max="4" width="6.75390625" style="60" customWidth="1"/>
    <col min="5" max="5" width="10.875" style="61" customWidth="1"/>
    <col min="6" max="6" width="15.375" style="61" customWidth="1"/>
    <col min="7" max="7" width="10.125" style="61" customWidth="1"/>
    <col min="8" max="8" width="14.375" style="61" customWidth="1"/>
    <col min="9" max="9" width="7.25390625" style="61" customWidth="1"/>
    <col min="10" max="10" width="14.75390625" style="61" customWidth="1"/>
    <col min="11" max="11" width="16.75390625" style="60" customWidth="1"/>
    <col min="12" max="16384" width="9.875" style="60" customWidth="1"/>
  </cols>
  <sheetData>
    <row r="1" spans="1:10" ht="38.25" customHeight="1">
      <c r="A1" s="215" t="s">
        <v>136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1" s="81" customFormat="1" ht="63" customHeight="1">
      <c r="A2" s="216" t="s">
        <v>0</v>
      </c>
      <c r="B2" s="216"/>
      <c r="C2" s="97" t="s">
        <v>6</v>
      </c>
      <c r="D2" s="97" t="s">
        <v>1</v>
      </c>
      <c r="E2" s="98" t="s">
        <v>7</v>
      </c>
      <c r="F2" s="97" t="s">
        <v>2</v>
      </c>
      <c r="G2" s="97" t="s">
        <v>8</v>
      </c>
      <c r="H2" s="97" t="s">
        <v>3</v>
      </c>
      <c r="I2" s="97" t="s">
        <v>9</v>
      </c>
      <c r="J2" s="97" t="s">
        <v>4</v>
      </c>
      <c r="K2" s="96" t="s">
        <v>26</v>
      </c>
    </row>
    <row r="3" spans="1:11" s="89" customFormat="1" ht="13.5" customHeight="1" thickBot="1">
      <c r="A3" s="235" t="s">
        <v>13</v>
      </c>
      <c r="B3" s="236"/>
      <c r="C3" s="90" t="s">
        <v>14</v>
      </c>
      <c r="D3" s="93" t="s">
        <v>15</v>
      </c>
      <c r="E3" s="92" t="s">
        <v>16</v>
      </c>
      <c r="F3" s="92" t="s">
        <v>17</v>
      </c>
      <c r="G3" s="91" t="s">
        <v>18</v>
      </c>
      <c r="H3" s="91" t="s">
        <v>19</v>
      </c>
      <c r="I3" s="91" t="s">
        <v>20</v>
      </c>
      <c r="J3" s="91" t="s">
        <v>21</v>
      </c>
      <c r="K3" s="90">
        <v>10</v>
      </c>
    </row>
    <row r="4" spans="1:11" s="89" customFormat="1" ht="247.5">
      <c r="A4" s="94">
        <v>1</v>
      </c>
      <c r="B4" s="114" t="s">
        <v>48</v>
      </c>
      <c r="C4" s="90">
        <v>1000</v>
      </c>
      <c r="D4" s="93" t="s">
        <v>5</v>
      </c>
      <c r="E4" s="111"/>
      <c r="F4" s="147"/>
      <c r="G4" s="148">
        <f>ROUND(F4*(1+(I4/100)),2)</f>
        <v>0</v>
      </c>
      <c r="H4" s="148">
        <f aca="true" t="shared" si="0" ref="H4:H11">C4*F4</f>
        <v>0</v>
      </c>
      <c r="I4" s="185"/>
      <c r="J4" s="148">
        <f>H4+H4*I4/100</f>
        <v>0</v>
      </c>
      <c r="K4" s="82"/>
    </row>
    <row r="5" spans="1:30" s="89" customFormat="1" ht="225">
      <c r="A5" s="94">
        <v>2</v>
      </c>
      <c r="B5" s="113" t="s">
        <v>47</v>
      </c>
      <c r="C5" s="90">
        <v>1000</v>
      </c>
      <c r="D5" s="93" t="s">
        <v>37</v>
      </c>
      <c r="E5" s="111"/>
      <c r="F5" s="147"/>
      <c r="G5" s="148">
        <f aca="true" t="shared" si="1" ref="G5:G11">ROUND(F5*(1+(I5/100)),2)</f>
        <v>0</v>
      </c>
      <c r="H5" s="148">
        <f t="shared" si="0"/>
        <v>0</v>
      </c>
      <c r="I5" s="185"/>
      <c r="J5" s="148">
        <f aca="true" t="shared" si="2" ref="J5:J11">H5+H5*I5/100</f>
        <v>0</v>
      </c>
      <c r="K5" s="82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11" s="89" customFormat="1" ht="236.25">
      <c r="A6" s="94">
        <v>3</v>
      </c>
      <c r="B6" s="113" t="s">
        <v>46</v>
      </c>
      <c r="C6" s="90">
        <v>500</v>
      </c>
      <c r="D6" s="93" t="s">
        <v>37</v>
      </c>
      <c r="E6" s="111"/>
      <c r="F6" s="147"/>
      <c r="G6" s="148">
        <f t="shared" si="1"/>
        <v>0</v>
      </c>
      <c r="H6" s="148">
        <f t="shared" si="0"/>
        <v>0</v>
      </c>
      <c r="I6" s="185"/>
      <c r="J6" s="148">
        <f t="shared" si="2"/>
        <v>0</v>
      </c>
      <c r="K6" s="82"/>
    </row>
    <row r="7" spans="1:11" s="89" customFormat="1" ht="234" customHeight="1">
      <c r="A7" s="94">
        <v>4</v>
      </c>
      <c r="B7" s="113" t="s">
        <v>45</v>
      </c>
      <c r="C7" s="90">
        <v>3000</v>
      </c>
      <c r="D7" s="93" t="s">
        <v>37</v>
      </c>
      <c r="E7" s="111"/>
      <c r="F7" s="147"/>
      <c r="G7" s="148">
        <f t="shared" si="1"/>
        <v>0</v>
      </c>
      <c r="H7" s="148">
        <f t="shared" si="0"/>
        <v>0</v>
      </c>
      <c r="I7" s="185"/>
      <c r="J7" s="148">
        <f t="shared" si="2"/>
        <v>0</v>
      </c>
      <c r="K7" s="82"/>
    </row>
    <row r="8" spans="1:11" s="89" customFormat="1" ht="180">
      <c r="A8" s="94">
        <v>5</v>
      </c>
      <c r="B8" s="113" t="s">
        <v>44</v>
      </c>
      <c r="C8" s="90">
        <v>500</v>
      </c>
      <c r="D8" s="93" t="s">
        <v>37</v>
      </c>
      <c r="E8" s="111"/>
      <c r="F8" s="147"/>
      <c r="G8" s="148">
        <f t="shared" si="1"/>
        <v>0</v>
      </c>
      <c r="H8" s="148">
        <f t="shared" si="0"/>
        <v>0</v>
      </c>
      <c r="I8" s="185"/>
      <c r="J8" s="148">
        <f t="shared" si="2"/>
        <v>0</v>
      </c>
      <c r="K8" s="82"/>
    </row>
    <row r="9" spans="1:11" s="81" customFormat="1" ht="33.75">
      <c r="A9" s="94">
        <v>6</v>
      </c>
      <c r="B9" s="113" t="s">
        <v>43</v>
      </c>
      <c r="C9" s="88">
        <v>500</v>
      </c>
      <c r="D9" s="86" t="s">
        <v>5</v>
      </c>
      <c r="E9" s="110"/>
      <c r="F9" s="147"/>
      <c r="G9" s="148">
        <f t="shared" si="1"/>
        <v>0</v>
      </c>
      <c r="H9" s="148">
        <f t="shared" si="0"/>
        <v>0</v>
      </c>
      <c r="I9" s="185"/>
      <c r="J9" s="148">
        <f t="shared" si="2"/>
        <v>0</v>
      </c>
      <c r="K9" s="82"/>
    </row>
    <row r="10" spans="1:11" s="81" customFormat="1" ht="87.75" customHeight="1">
      <c r="A10" s="94">
        <v>7</v>
      </c>
      <c r="B10" s="113" t="s">
        <v>75</v>
      </c>
      <c r="C10" s="88">
        <v>100</v>
      </c>
      <c r="D10" s="86" t="s">
        <v>5</v>
      </c>
      <c r="E10" s="110"/>
      <c r="F10" s="147"/>
      <c r="G10" s="148">
        <f t="shared" si="1"/>
        <v>0</v>
      </c>
      <c r="H10" s="148">
        <f t="shared" si="0"/>
        <v>0</v>
      </c>
      <c r="I10" s="185"/>
      <c r="J10" s="148">
        <f t="shared" si="2"/>
        <v>0</v>
      </c>
      <c r="K10" s="82"/>
    </row>
    <row r="11" spans="1:11" s="81" customFormat="1" ht="295.5" customHeight="1">
      <c r="A11" s="94">
        <v>8</v>
      </c>
      <c r="B11" s="167" t="s">
        <v>76</v>
      </c>
      <c r="C11" s="88">
        <v>500</v>
      </c>
      <c r="D11" s="86" t="s">
        <v>37</v>
      </c>
      <c r="E11" s="110"/>
      <c r="F11" s="147"/>
      <c r="G11" s="148">
        <f t="shared" si="1"/>
        <v>0</v>
      </c>
      <c r="H11" s="148">
        <f t="shared" si="0"/>
        <v>0</v>
      </c>
      <c r="I11" s="185"/>
      <c r="J11" s="148">
        <f t="shared" si="2"/>
        <v>0</v>
      </c>
      <c r="K11" s="82"/>
    </row>
    <row r="12" spans="1:11" s="74" customFormat="1" ht="12.75">
      <c r="A12" s="79"/>
      <c r="B12" s="79"/>
      <c r="C12" s="78"/>
      <c r="D12" s="77"/>
      <c r="E12" s="53"/>
      <c r="F12" s="237" t="s">
        <v>11</v>
      </c>
      <c r="G12" s="237"/>
      <c r="H12" s="109">
        <f>SUM(H4:H11)</f>
        <v>0</v>
      </c>
      <c r="I12" s="53"/>
      <c r="J12" s="109">
        <f>SUM(J4:J11)</f>
        <v>0</v>
      </c>
      <c r="K12" s="60"/>
    </row>
    <row r="13" spans="1:11" s="74" customFormat="1" ht="12.75">
      <c r="A13" s="79"/>
      <c r="B13" s="79"/>
      <c r="C13" s="78"/>
      <c r="D13" s="77"/>
      <c r="E13" s="53"/>
      <c r="F13" s="76"/>
      <c r="G13" s="76"/>
      <c r="H13" s="75"/>
      <c r="I13" s="53"/>
      <c r="J13" s="75"/>
      <c r="K13" s="60"/>
    </row>
    <row r="14" spans="1:7" ht="12.75">
      <c r="A14" s="62" t="s">
        <v>10</v>
      </c>
      <c r="F14" s="72"/>
      <c r="G14" s="73"/>
    </row>
    <row r="15" spans="1:6" ht="12.75">
      <c r="A15" s="62"/>
      <c r="F15" s="72"/>
    </row>
    <row r="16" spans="1:11" s="62" customFormat="1" ht="19.5" customHeight="1">
      <c r="A16" s="71" t="s">
        <v>69</v>
      </c>
      <c r="B16" s="69"/>
      <c r="C16" s="69"/>
      <c r="D16" s="69"/>
      <c r="E16" s="69"/>
      <c r="F16" s="70"/>
      <c r="I16" s="67"/>
      <c r="J16" s="67"/>
      <c r="K16" s="60"/>
    </row>
    <row r="17" spans="5:11" s="62" customFormat="1" ht="12.75" customHeight="1">
      <c r="E17" s="64"/>
      <c r="F17" s="69"/>
      <c r="G17" s="68"/>
      <c r="H17" s="67"/>
      <c r="I17" s="67"/>
      <c r="J17" s="67"/>
      <c r="K17" s="60"/>
    </row>
    <row r="18" spans="1:11" s="62" customFormat="1" ht="40.5" customHeight="1">
      <c r="A18" s="214" t="s">
        <v>22</v>
      </c>
      <c r="B18" s="238"/>
      <c r="C18" s="238"/>
      <c r="D18" s="238"/>
      <c r="E18" s="238"/>
      <c r="F18" s="238"/>
      <c r="G18" s="238"/>
      <c r="H18" s="238"/>
      <c r="I18" s="238"/>
      <c r="J18" s="238"/>
      <c r="K18" s="60"/>
    </row>
    <row r="19" spans="1:11" s="62" customFormat="1" ht="16.5" customHeight="1">
      <c r="A19" s="33"/>
      <c r="B19" s="66"/>
      <c r="C19" s="66"/>
      <c r="D19" s="66"/>
      <c r="E19" s="66"/>
      <c r="F19" s="66"/>
      <c r="G19" s="66"/>
      <c r="H19" s="66"/>
      <c r="I19" s="66"/>
      <c r="J19" s="66"/>
      <c r="K19" s="60"/>
    </row>
    <row r="20" spans="1:11" s="62" customFormat="1" ht="12.75" customHeight="1">
      <c r="A20" s="65" t="s">
        <v>12</v>
      </c>
      <c r="E20" s="64"/>
      <c r="F20" s="64"/>
      <c r="G20" s="64"/>
      <c r="H20" s="64"/>
      <c r="I20" s="64"/>
      <c r="J20" s="64"/>
      <c r="K20" s="60"/>
    </row>
    <row r="21" spans="1:11" s="62" customFormat="1" ht="12.75" customHeight="1">
      <c r="A21" s="65"/>
      <c r="E21" s="64"/>
      <c r="F21" s="64"/>
      <c r="G21" s="64"/>
      <c r="H21" s="64"/>
      <c r="I21" s="64"/>
      <c r="J21" s="64"/>
      <c r="K21" s="60"/>
    </row>
    <row r="22" spans="5:11" s="62" customFormat="1" ht="12.75" customHeight="1">
      <c r="E22" s="64"/>
      <c r="F22" s="64"/>
      <c r="G22" s="64"/>
      <c r="H22" s="64"/>
      <c r="I22" s="64"/>
      <c r="J22" s="64"/>
      <c r="K22" s="60"/>
    </row>
    <row r="23" spans="6:10" ht="12.75">
      <c r="F23" s="64"/>
      <c r="G23" s="64"/>
      <c r="H23" s="64" t="s">
        <v>24</v>
      </c>
      <c r="I23" s="64"/>
      <c r="J23" s="64"/>
    </row>
    <row r="24" ht="12.75">
      <c r="H24" s="63" t="s">
        <v>23</v>
      </c>
    </row>
    <row r="28" ht="12.75">
      <c r="K28" s="62"/>
    </row>
    <row r="29" ht="12.75">
      <c r="K29" s="62"/>
    </row>
    <row r="30" ht="12.75">
      <c r="K30" s="62"/>
    </row>
    <row r="31" ht="12.75">
      <c r="K31" s="62"/>
    </row>
    <row r="32" ht="12.75">
      <c r="K32" s="62"/>
    </row>
    <row r="33" ht="12.75">
      <c r="K33" s="62"/>
    </row>
    <row r="34" ht="12.75">
      <c r="K34" s="62"/>
    </row>
  </sheetData>
  <sheetProtection/>
  <mergeCells count="5">
    <mergeCell ref="A1:J1"/>
    <mergeCell ref="A2:B2"/>
    <mergeCell ref="A3:B3"/>
    <mergeCell ref="F12:G12"/>
    <mergeCell ref="A18:J18"/>
  </mergeCells>
  <printOptions/>
  <pageMargins left="0.28" right="0.26" top="1" bottom="0.51" header="0.33" footer="0.23"/>
  <pageSetup fitToHeight="0" fitToWidth="1" horizontalDpi="600" verticalDpi="600" orientation="landscape" scale="92" r:id="rId1"/>
  <headerFooter alignWithMargins="0">
    <oddHeader>&amp;LNr sprawy ZP/51/2020&amp;CZestawienie asortymentowo-ilościowo-cenowe
&amp;RZałącznik nr 2 SIWZ</oddHeader>
    <oddFooter>&amp;CStrona &amp;P z &amp;N&amp;RPakiet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view="pageLayout" zoomScaleNormal="60" workbookViewId="0" topLeftCell="A4">
      <selection activeCell="E4" sqref="E4"/>
    </sheetView>
  </sheetViews>
  <sheetFormatPr defaultColWidth="11.875" defaultRowHeight="12.75" customHeight="1"/>
  <cols>
    <col min="1" max="1" width="2.875" style="99" customWidth="1"/>
    <col min="2" max="2" width="56.75390625" style="99" customWidth="1"/>
    <col min="3" max="3" width="11.00390625" style="99" customWidth="1"/>
    <col min="4" max="4" width="7.875" style="99" customWidth="1"/>
    <col min="5" max="5" width="12.75390625" style="99" customWidth="1"/>
    <col min="6" max="6" width="13.75390625" style="99" customWidth="1"/>
    <col min="7" max="7" width="11.875" style="99" customWidth="1"/>
    <col min="8" max="8" width="16.125" style="99" customWidth="1"/>
    <col min="9" max="9" width="5.75390625" style="99" customWidth="1"/>
    <col min="10" max="10" width="17.625" style="99" customWidth="1"/>
    <col min="11" max="11" width="19.375" style="99" customWidth="1"/>
    <col min="12" max="16384" width="11.875" style="99" customWidth="1"/>
  </cols>
  <sheetData>
    <row r="1" spans="1:11" ht="24" customHeight="1">
      <c r="A1" s="239" t="s">
        <v>137</v>
      </c>
      <c r="B1" s="240"/>
      <c r="C1" s="240"/>
      <c r="D1" s="240"/>
      <c r="E1" s="240"/>
      <c r="F1" s="240"/>
      <c r="G1" s="240"/>
      <c r="H1" s="240"/>
      <c r="I1" s="240"/>
      <c r="J1" s="240"/>
      <c r="K1" s="104"/>
    </row>
    <row r="2" spans="1:11" ht="35.25" customHeight="1">
      <c r="A2" s="241" t="s">
        <v>0</v>
      </c>
      <c r="B2" s="242"/>
      <c r="C2" s="103" t="s">
        <v>6</v>
      </c>
      <c r="D2" s="103" t="s">
        <v>1</v>
      </c>
      <c r="E2" s="103" t="s">
        <v>7</v>
      </c>
      <c r="F2" s="103" t="s">
        <v>2</v>
      </c>
      <c r="G2" s="103" t="s">
        <v>8</v>
      </c>
      <c r="H2" s="103" t="s">
        <v>3</v>
      </c>
      <c r="I2" s="103" t="s">
        <v>9</v>
      </c>
      <c r="J2" s="103" t="s">
        <v>4</v>
      </c>
      <c r="K2" s="103" t="s">
        <v>26</v>
      </c>
    </row>
    <row r="3" spans="1:11" ht="13.5" customHeight="1">
      <c r="A3" s="243" t="s">
        <v>13</v>
      </c>
      <c r="B3" s="244"/>
      <c r="C3" s="102" t="s">
        <v>14</v>
      </c>
      <c r="D3" s="102" t="s">
        <v>15</v>
      </c>
      <c r="E3" s="102" t="s">
        <v>16</v>
      </c>
      <c r="F3" s="102" t="s">
        <v>17</v>
      </c>
      <c r="G3" s="102" t="s">
        <v>18</v>
      </c>
      <c r="H3" s="102" t="s">
        <v>19</v>
      </c>
      <c r="I3" s="102" t="s">
        <v>20</v>
      </c>
      <c r="J3" s="102" t="s">
        <v>21</v>
      </c>
      <c r="K3" s="101">
        <v>10</v>
      </c>
    </row>
    <row r="4" spans="1:11" ht="227.25" customHeight="1">
      <c r="A4" s="100">
        <v>1</v>
      </c>
      <c r="B4" s="105" t="s">
        <v>38</v>
      </c>
      <c r="C4" s="106">
        <v>100</v>
      </c>
      <c r="D4" s="107" t="s">
        <v>5</v>
      </c>
      <c r="E4" s="41"/>
      <c r="F4" s="51"/>
      <c r="G4" s="41">
        <f aca="true" t="shared" si="0" ref="G4:G9">ROUND(F4*(1+(I4/100)),2)</f>
        <v>0</v>
      </c>
      <c r="H4" s="41">
        <f aca="true" t="shared" si="1" ref="H4:H9">C4*F4</f>
        <v>0</v>
      </c>
      <c r="I4" s="186"/>
      <c r="J4" s="41">
        <f aca="true" t="shared" si="2" ref="J4:J9">H4+H4*I4/100</f>
        <v>0</v>
      </c>
      <c r="K4" s="41"/>
    </row>
    <row r="5" spans="1:11" ht="207" customHeight="1">
      <c r="A5" s="100">
        <v>2</v>
      </c>
      <c r="B5" s="105" t="s">
        <v>39</v>
      </c>
      <c r="C5" s="106">
        <v>20</v>
      </c>
      <c r="D5" s="107" t="s">
        <v>5</v>
      </c>
      <c r="E5" s="41"/>
      <c r="F5" s="51"/>
      <c r="G5" s="41">
        <f t="shared" si="0"/>
        <v>0</v>
      </c>
      <c r="H5" s="41">
        <f t="shared" si="1"/>
        <v>0</v>
      </c>
      <c r="I5" s="186"/>
      <c r="J5" s="41">
        <f t="shared" si="2"/>
        <v>0</v>
      </c>
      <c r="K5" s="41"/>
    </row>
    <row r="6" spans="1:11" ht="180.75" customHeight="1">
      <c r="A6" s="100">
        <v>3</v>
      </c>
      <c r="B6" s="105" t="s">
        <v>40</v>
      </c>
      <c r="C6" s="106">
        <v>50</v>
      </c>
      <c r="D6" s="107" t="s">
        <v>5</v>
      </c>
      <c r="E6" s="41"/>
      <c r="F6" s="51"/>
      <c r="G6" s="41">
        <f t="shared" si="0"/>
        <v>0</v>
      </c>
      <c r="H6" s="41">
        <f t="shared" si="1"/>
        <v>0</v>
      </c>
      <c r="I6" s="186"/>
      <c r="J6" s="41">
        <f t="shared" si="2"/>
        <v>0</v>
      </c>
      <c r="K6" s="41"/>
    </row>
    <row r="7" spans="1:11" ht="191.25">
      <c r="A7" s="151">
        <v>4</v>
      </c>
      <c r="B7" s="152" t="s">
        <v>41</v>
      </c>
      <c r="C7" s="153">
        <v>20</v>
      </c>
      <c r="D7" s="154" t="s">
        <v>5</v>
      </c>
      <c r="E7" s="149"/>
      <c r="F7" s="155"/>
      <c r="G7" s="41">
        <f t="shared" si="0"/>
        <v>0</v>
      </c>
      <c r="H7" s="149">
        <f t="shared" si="1"/>
        <v>0</v>
      </c>
      <c r="I7" s="186"/>
      <c r="J7" s="41">
        <f t="shared" si="2"/>
        <v>0</v>
      </c>
      <c r="K7" s="149"/>
    </row>
    <row r="8" spans="1:11" ht="132.75" customHeight="1">
      <c r="A8" s="160">
        <v>5</v>
      </c>
      <c r="B8" s="161" t="s">
        <v>123</v>
      </c>
      <c r="C8" s="162">
        <v>25</v>
      </c>
      <c r="D8" s="163" t="s">
        <v>5</v>
      </c>
      <c r="E8" s="41"/>
      <c r="F8" s="51"/>
      <c r="G8" s="41">
        <f t="shared" si="0"/>
        <v>0</v>
      </c>
      <c r="H8" s="41">
        <f t="shared" si="1"/>
        <v>0</v>
      </c>
      <c r="I8" s="186"/>
      <c r="J8" s="41">
        <f t="shared" si="2"/>
        <v>0</v>
      </c>
      <c r="K8" s="41"/>
    </row>
    <row r="9" spans="1:11" ht="132.75" customHeight="1">
      <c r="A9" s="160">
        <v>6</v>
      </c>
      <c r="B9" s="184" t="s">
        <v>124</v>
      </c>
      <c r="C9" s="162">
        <v>5</v>
      </c>
      <c r="D9" s="163" t="s">
        <v>5</v>
      </c>
      <c r="E9" s="41"/>
      <c r="F9" s="51"/>
      <c r="G9" s="41">
        <f t="shared" si="0"/>
        <v>0</v>
      </c>
      <c r="H9" s="41">
        <f t="shared" si="1"/>
        <v>0</v>
      </c>
      <c r="I9" s="186"/>
      <c r="J9" s="41">
        <f t="shared" si="2"/>
        <v>0</v>
      </c>
      <c r="K9" s="41"/>
    </row>
    <row r="10" spans="1:11" s="159" customFormat="1" ht="13.5" customHeight="1" thickBot="1">
      <c r="A10" s="156"/>
      <c r="B10" s="156"/>
      <c r="C10" s="157"/>
      <c r="D10" s="157"/>
      <c r="E10" s="158"/>
      <c r="F10" s="245" t="s">
        <v>11</v>
      </c>
      <c r="G10" s="246"/>
      <c r="H10" s="168">
        <f>SUM(H4:H9)</f>
        <v>0</v>
      </c>
      <c r="I10" s="158"/>
      <c r="J10" s="168">
        <f>SUM(J4:J9)</f>
        <v>0</v>
      </c>
      <c r="K10" s="150"/>
    </row>
    <row r="13" spans="1:10" s="8" customFormat="1" ht="12.75">
      <c r="A13" s="14" t="s">
        <v>10</v>
      </c>
      <c r="E13" s="7"/>
      <c r="F13" s="15"/>
      <c r="G13" s="22"/>
      <c r="H13" s="7"/>
      <c r="I13" s="7"/>
      <c r="J13" s="7"/>
    </row>
    <row r="14" spans="1:10" s="8" customFormat="1" ht="12.75">
      <c r="A14" s="14"/>
      <c r="E14" s="7"/>
      <c r="F14" s="15"/>
      <c r="G14" s="7"/>
      <c r="H14" s="7"/>
      <c r="I14" s="7"/>
      <c r="J14" s="7"/>
    </row>
    <row r="15" spans="1:10" s="8" customFormat="1" ht="14.25" customHeight="1">
      <c r="A15" s="35"/>
      <c r="B15" s="36"/>
      <c r="C15" s="37"/>
      <c r="D15" s="37"/>
      <c r="E15" s="37"/>
      <c r="F15" s="38"/>
      <c r="G15" s="40"/>
      <c r="H15" s="40"/>
      <c r="I15" s="40"/>
      <c r="J15" s="39"/>
    </row>
    <row r="16" spans="1:11" s="14" customFormat="1" ht="19.5" customHeight="1">
      <c r="A16" s="19" t="s">
        <v>69</v>
      </c>
      <c r="B16" s="20"/>
      <c r="C16" s="20"/>
      <c r="D16" s="20"/>
      <c r="E16" s="20"/>
      <c r="F16" s="16"/>
      <c r="I16" s="17"/>
      <c r="J16" s="17"/>
      <c r="K16" s="8"/>
    </row>
    <row r="17" spans="5:11" s="14" customFormat="1" ht="12.75" customHeight="1">
      <c r="E17" s="18"/>
      <c r="F17" s="20"/>
      <c r="G17" s="21"/>
      <c r="H17" s="17"/>
      <c r="I17" s="17"/>
      <c r="J17" s="17"/>
      <c r="K17" s="8"/>
    </row>
    <row r="18" spans="1:11" s="14" customFormat="1" ht="40.5" customHeight="1">
      <c r="A18" s="214" t="s">
        <v>22</v>
      </c>
      <c r="B18" s="233"/>
      <c r="C18" s="233"/>
      <c r="D18" s="233"/>
      <c r="E18" s="233"/>
      <c r="F18" s="233"/>
      <c r="G18" s="233"/>
      <c r="H18" s="233"/>
      <c r="I18" s="233"/>
      <c r="J18" s="233"/>
      <c r="K18" s="8"/>
    </row>
    <row r="19" spans="1:11" s="14" customFormat="1" ht="16.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8"/>
    </row>
    <row r="20" spans="1:11" s="14" customFormat="1" ht="12.75" customHeight="1">
      <c r="A20" s="23" t="s">
        <v>12</v>
      </c>
      <c r="E20" s="18"/>
      <c r="F20" s="18"/>
      <c r="G20" s="18"/>
      <c r="H20" s="18"/>
      <c r="I20" s="18"/>
      <c r="J20" s="18"/>
      <c r="K20" s="8"/>
    </row>
    <row r="21" spans="1:11" s="14" customFormat="1" ht="12.75" customHeight="1">
      <c r="A21" s="23"/>
      <c r="E21" s="18"/>
      <c r="F21" s="18"/>
      <c r="G21" s="18"/>
      <c r="H21" s="18"/>
      <c r="I21" s="18"/>
      <c r="J21" s="18"/>
      <c r="K21" s="8"/>
    </row>
    <row r="22" spans="5:11" s="14" customFormat="1" ht="12.75" customHeight="1">
      <c r="E22" s="18"/>
      <c r="F22" s="18"/>
      <c r="G22" s="18"/>
      <c r="H22" s="18"/>
      <c r="I22" s="18"/>
      <c r="J22" s="18"/>
      <c r="K22" s="8"/>
    </row>
    <row r="23" spans="5:10" s="8" customFormat="1" ht="12.75">
      <c r="E23" s="7"/>
      <c r="F23" s="18"/>
      <c r="G23" s="18"/>
      <c r="H23" s="18" t="s">
        <v>24</v>
      </c>
      <c r="I23" s="18"/>
      <c r="J23" s="18"/>
    </row>
    <row r="24" spans="5:10" s="8" customFormat="1" ht="12.75">
      <c r="E24" s="7"/>
      <c r="F24" s="7"/>
      <c r="G24" s="7"/>
      <c r="H24" s="24" t="s">
        <v>23</v>
      </c>
      <c r="I24" s="7"/>
      <c r="J24" s="7"/>
    </row>
    <row r="25" spans="5:10" s="8" customFormat="1" ht="12.75">
      <c r="E25" s="7"/>
      <c r="F25" s="7"/>
      <c r="G25" s="7"/>
      <c r="H25" s="7"/>
      <c r="I25" s="7"/>
      <c r="J25" s="7"/>
    </row>
    <row r="26" spans="5:10" s="8" customFormat="1" ht="12.75">
      <c r="E26" s="7"/>
      <c r="F26" s="7"/>
      <c r="G26" s="7"/>
      <c r="H26" s="7"/>
      <c r="I26" s="7"/>
      <c r="J26" s="7"/>
    </row>
    <row r="27" spans="5:10" s="8" customFormat="1" ht="12.75">
      <c r="E27" s="7"/>
      <c r="F27" s="7"/>
      <c r="G27" s="7"/>
      <c r="H27" s="7"/>
      <c r="I27" s="7"/>
      <c r="J27" s="7"/>
    </row>
    <row r="28" spans="5:11" s="8" customFormat="1" ht="12.75">
      <c r="E28" s="7"/>
      <c r="F28" s="7"/>
      <c r="G28" s="7"/>
      <c r="H28" s="7"/>
      <c r="I28" s="7"/>
      <c r="J28" s="7"/>
      <c r="K28" s="14"/>
    </row>
    <row r="29" spans="5:11" s="8" customFormat="1" ht="12.75">
      <c r="E29" s="7"/>
      <c r="F29" s="7"/>
      <c r="G29" s="7"/>
      <c r="H29" s="7"/>
      <c r="I29" s="7"/>
      <c r="J29" s="7"/>
      <c r="K29" s="14"/>
    </row>
  </sheetData>
  <sheetProtection/>
  <mergeCells count="5">
    <mergeCell ref="A1:J1"/>
    <mergeCell ref="A2:B2"/>
    <mergeCell ref="A3:B3"/>
    <mergeCell ref="F10:G10"/>
    <mergeCell ref="A18:J18"/>
  </mergeCells>
  <printOptions/>
  <pageMargins left="0.2800000011920929" right="0.25999999046325684" top="1" bottom="0.5099999904632568" header="0.33000001311302185" footer="0.22999998927116394"/>
  <pageSetup fitToHeight="0" fitToWidth="1" horizontalDpi="600" verticalDpi="600" orientation="landscape" scale="77" r:id="rId1"/>
  <headerFooter alignWithMargins="0">
    <oddHeader>&amp;L&amp;K000000Nr sprawy ZP/51/2020&amp;C&amp;K000000Zestawienie asortymentowo-ilościowo-cenowe
&amp;R&amp;K000000Załącznik nr 2 SIWZ</oddHeader>
    <oddFooter>&amp;C&amp;K000000Strona &amp;P z &amp;N&amp;R&amp;K000000Pakiet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view="pageLayout" zoomScaleNormal="60" workbookViewId="0" topLeftCell="A1">
      <selection activeCell="D38" sqref="D38"/>
    </sheetView>
  </sheetViews>
  <sheetFormatPr defaultColWidth="11.875" defaultRowHeight="12.75" customHeight="1"/>
  <cols>
    <col min="1" max="1" width="2.875" style="99" customWidth="1"/>
    <col min="2" max="2" width="86.00390625" style="99" customWidth="1"/>
    <col min="3" max="3" width="11.00390625" style="99" customWidth="1"/>
    <col min="4" max="4" width="7.875" style="99" customWidth="1"/>
    <col min="5" max="5" width="12.75390625" style="99" customWidth="1"/>
    <col min="6" max="6" width="13.75390625" style="99" customWidth="1"/>
    <col min="7" max="7" width="11.875" style="99" customWidth="1"/>
    <col min="8" max="8" width="16.125" style="99" customWidth="1"/>
    <col min="9" max="9" width="5.75390625" style="99" customWidth="1"/>
    <col min="10" max="10" width="14.875" style="99" customWidth="1"/>
    <col min="11" max="11" width="19.375" style="99" customWidth="1"/>
    <col min="12" max="16384" width="11.875" style="99" customWidth="1"/>
  </cols>
  <sheetData>
    <row r="1" spans="1:11" ht="24" customHeight="1">
      <c r="A1" s="239" t="s">
        <v>138</v>
      </c>
      <c r="B1" s="240"/>
      <c r="C1" s="240"/>
      <c r="D1" s="240"/>
      <c r="E1" s="240"/>
      <c r="F1" s="240"/>
      <c r="G1" s="240"/>
      <c r="H1" s="240"/>
      <c r="I1" s="240"/>
      <c r="J1" s="240"/>
      <c r="K1" s="104"/>
    </row>
    <row r="2" spans="1:11" ht="35.25" customHeight="1">
      <c r="A2" s="241" t="s">
        <v>0</v>
      </c>
      <c r="B2" s="242"/>
      <c r="C2" s="103" t="s">
        <v>6</v>
      </c>
      <c r="D2" s="103" t="s">
        <v>1</v>
      </c>
      <c r="E2" s="103" t="s">
        <v>7</v>
      </c>
      <c r="F2" s="103" t="s">
        <v>2</v>
      </c>
      <c r="G2" s="103" t="s">
        <v>8</v>
      </c>
      <c r="H2" s="103" t="s">
        <v>3</v>
      </c>
      <c r="I2" s="103" t="s">
        <v>9</v>
      </c>
      <c r="J2" s="103" t="s">
        <v>4</v>
      </c>
      <c r="K2" s="103" t="s">
        <v>26</v>
      </c>
    </row>
    <row r="3" spans="1:11" ht="13.5" customHeight="1">
      <c r="A3" s="243" t="s">
        <v>13</v>
      </c>
      <c r="B3" s="244"/>
      <c r="C3" s="102" t="s">
        <v>14</v>
      </c>
      <c r="D3" s="102" t="s">
        <v>15</v>
      </c>
      <c r="E3" s="102" t="s">
        <v>16</v>
      </c>
      <c r="F3" s="102" t="s">
        <v>17</v>
      </c>
      <c r="G3" s="102" t="s">
        <v>18</v>
      </c>
      <c r="H3" s="102" t="s">
        <v>19</v>
      </c>
      <c r="I3" s="102" t="s">
        <v>20</v>
      </c>
      <c r="J3" s="102" t="s">
        <v>21</v>
      </c>
      <c r="K3" s="101">
        <v>10</v>
      </c>
    </row>
    <row r="4" spans="1:11" ht="153.75" customHeight="1">
      <c r="A4" s="100">
        <v>1</v>
      </c>
      <c r="B4" s="105" t="s">
        <v>77</v>
      </c>
      <c r="C4" s="106">
        <v>100</v>
      </c>
      <c r="D4" s="107" t="s">
        <v>5</v>
      </c>
      <c r="E4" s="41"/>
      <c r="F4" s="51"/>
      <c r="G4" s="41">
        <f>ROUND(F4*(1+(I4/100)),2)</f>
        <v>0</v>
      </c>
      <c r="H4" s="41">
        <f>C4*F4</f>
        <v>0</v>
      </c>
      <c r="I4" s="186"/>
      <c r="J4" s="41">
        <f>H4+H4*I4/100</f>
        <v>0</v>
      </c>
      <c r="K4" s="41"/>
    </row>
    <row r="5" spans="1:11" s="159" customFormat="1" ht="13.5" customHeight="1" thickBot="1">
      <c r="A5" s="156"/>
      <c r="B5" s="156"/>
      <c r="C5" s="157"/>
      <c r="D5" s="157"/>
      <c r="E5" s="158"/>
      <c r="F5" s="245" t="s">
        <v>11</v>
      </c>
      <c r="G5" s="246"/>
      <c r="H5" s="168">
        <f>SUM(H4:H4)</f>
        <v>0</v>
      </c>
      <c r="I5" s="158"/>
      <c r="J5" s="168">
        <f>SUM(J4:J4)</f>
        <v>0</v>
      </c>
      <c r="K5" s="150"/>
    </row>
    <row r="8" spans="1:10" s="8" customFormat="1" ht="12.75">
      <c r="A8" s="14" t="s">
        <v>10</v>
      </c>
      <c r="E8" s="7"/>
      <c r="F8" s="15"/>
      <c r="G8" s="22"/>
      <c r="H8" s="7"/>
      <c r="I8" s="7"/>
      <c r="J8" s="7"/>
    </row>
    <row r="9" spans="1:10" s="8" customFormat="1" ht="12.75">
      <c r="A9" s="14"/>
      <c r="E9" s="7"/>
      <c r="F9" s="15"/>
      <c r="G9" s="7"/>
      <c r="H9" s="7"/>
      <c r="I9" s="7"/>
      <c r="J9" s="7"/>
    </row>
    <row r="10" spans="1:10" s="8" customFormat="1" ht="14.25" customHeight="1">
      <c r="A10" s="35"/>
      <c r="B10" s="36"/>
      <c r="C10" s="37"/>
      <c r="D10" s="37"/>
      <c r="E10" s="37"/>
      <c r="F10" s="38"/>
      <c r="G10" s="40"/>
      <c r="H10" s="40"/>
      <c r="I10" s="40"/>
      <c r="J10" s="39"/>
    </row>
    <row r="11" spans="1:11" s="14" customFormat="1" ht="19.5" customHeight="1">
      <c r="A11" s="19" t="s">
        <v>69</v>
      </c>
      <c r="B11" s="20"/>
      <c r="C11" s="20"/>
      <c r="D11" s="20"/>
      <c r="E11" s="20"/>
      <c r="F11" s="16"/>
      <c r="I11" s="17"/>
      <c r="J11" s="17"/>
      <c r="K11" s="8"/>
    </row>
    <row r="12" spans="5:11" s="14" customFormat="1" ht="12.75" customHeight="1">
      <c r="E12" s="18"/>
      <c r="F12" s="20"/>
      <c r="G12" s="21"/>
      <c r="H12" s="17"/>
      <c r="I12" s="17"/>
      <c r="J12" s="17"/>
      <c r="K12" s="8"/>
    </row>
    <row r="13" spans="1:11" s="14" customFormat="1" ht="40.5" customHeight="1">
      <c r="A13" s="214" t="s">
        <v>22</v>
      </c>
      <c r="B13" s="233"/>
      <c r="C13" s="233"/>
      <c r="D13" s="233"/>
      <c r="E13" s="233"/>
      <c r="F13" s="233"/>
      <c r="G13" s="233"/>
      <c r="H13" s="233"/>
      <c r="I13" s="233"/>
      <c r="J13" s="233"/>
      <c r="K13" s="8"/>
    </row>
    <row r="14" spans="1:11" s="14" customFormat="1" ht="16.5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8"/>
    </row>
    <row r="15" spans="1:11" s="14" customFormat="1" ht="12.75" customHeight="1">
      <c r="A15" s="23" t="s">
        <v>12</v>
      </c>
      <c r="E15" s="18"/>
      <c r="F15" s="18"/>
      <c r="G15" s="18"/>
      <c r="H15" s="18"/>
      <c r="I15" s="18"/>
      <c r="J15" s="18"/>
      <c r="K15" s="8"/>
    </row>
    <row r="16" spans="1:11" s="14" customFormat="1" ht="12.75" customHeight="1">
      <c r="A16" s="23"/>
      <c r="E16" s="18"/>
      <c r="F16" s="18"/>
      <c r="G16" s="18"/>
      <c r="H16" s="18"/>
      <c r="I16" s="18"/>
      <c r="J16" s="18"/>
      <c r="K16" s="8"/>
    </row>
    <row r="17" spans="5:11" s="14" customFormat="1" ht="12.75" customHeight="1">
      <c r="E17" s="18"/>
      <c r="F17" s="18"/>
      <c r="G17" s="18"/>
      <c r="H17" s="18"/>
      <c r="I17" s="18"/>
      <c r="J17" s="18"/>
      <c r="K17" s="8"/>
    </row>
    <row r="18" spans="5:10" s="8" customFormat="1" ht="12.75">
      <c r="E18" s="7"/>
      <c r="F18" s="18"/>
      <c r="G18" s="18"/>
      <c r="H18" s="18" t="s">
        <v>24</v>
      </c>
      <c r="I18" s="18"/>
      <c r="J18" s="18"/>
    </row>
    <row r="19" spans="5:10" s="8" customFormat="1" ht="12.75">
      <c r="E19" s="7"/>
      <c r="F19" s="7"/>
      <c r="G19" s="7"/>
      <c r="H19" s="24" t="s">
        <v>23</v>
      </c>
      <c r="I19" s="7"/>
      <c r="J19" s="7"/>
    </row>
    <row r="20" spans="5:10" s="8" customFormat="1" ht="12.75">
      <c r="E20" s="7"/>
      <c r="F20" s="7"/>
      <c r="G20" s="7"/>
      <c r="H20" s="7"/>
      <c r="I20" s="7"/>
      <c r="J20" s="7"/>
    </row>
    <row r="21" spans="5:10" s="8" customFormat="1" ht="12.75">
      <c r="E21" s="7"/>
      <c r="F21" s="7"/>
      <c r="G21" s="7"/>
      <c r="H21" s="7"/>
      <c r="I21" s="7"/>
      <c r="J21" s="7"/>
    </row>
    <row r="22" spans="5:10" s="8" customFormat="1" ht="12.75">
      <c r="E22" s="7"/>
      <c r="F22" s="7"/>
      <c r="G22" s="7"/>
      <c r="H22" s="7"/>
      <c r="I22" s="7"/>
      <c r="J22" s="7"/>
    </row>
    <row r="23" spans="5:11" s="8" customFormat="1" ht="12.75">
      <c r="E23" s="7"/>
      <c r="F23" s="7"/>
      <c r="G23" s="7"/>
      <c r="H23" s="7"/>
      <c r="I23" s="7"/>
      <c r="J23" s="7"/>
      <c r="K23" s="14"/>
    </row>
    <row r="24" spans="5:11" s="8" customFormat="1" ht="12.75">
      <c r="E24" s="7"/>
      <c r="F24" s="7"/>
      <c r="G24" s="7"/>
      <c r="H24" s="7"/>
      <c r="I24" s="7"/>
      <c r="J24" s="7"/>
      <c r="K24" s="14"/>
    </row>
  </sheetData>
  <sheetProtection/>
  <mergeCells count="5">
    <mergeCell ref="A1:J1"/>
    <mergeCell ref="A2:B2"/>
    <mergeCell ref="A3:B3"/>
    <mergeCell ref="F5:G5"/>
    <mergeCell ref="A13:J13"/>
  </mergeCells>
  <printOptions/>
  <pageMargins left="0.2800000011920929" right="0.25999999046325684" top="1" bottom="0.5099999904632568" header="0.33000001311302185" footer="0.22999998927116394"/>
  <pageSetup fitToHeight="1" fitToWidth="1" horizontalDpi="600" verticalDpi="600" orientation="landscape" scale="67" r:id="rId1"/>
  <headerFooter alignWithMargins="0">
    <oddHeader>&amp;L&amp;K000000Nr sprawy ZP/51/2020&amp;C&amp;K000000Zestawienie asortymentowo-ilościowo-cenowe
&amp;R&amp;K000000Załącznik nr 2 SIWZ</oddHeader>
    <oddFooter>&amp;C&amp;K000000Strona &amp;P z &amp;N&amp;R&amp;K000000Pakiet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 USK Nr 3 Łódź</dc:creator>
  <cp:keywords/>
  <dc:description/>
  <cp:lastModifiedBy>Anna Walczak</cp:lastModifiedBy>
  <cp:lastPrinted>2020-08-25T09:43:03Z</cp:lastPrinted>
  <dcterms:created xsi:type="dcterms:W3CDTF">2008-11-13T12:12:30Z</dcterms:created>
  <dcterms:modified xsi:type="dcterms:W3CDTF">2020-09-01T07:57:44Z</dcterms:modified>
  <cp:category/>
  <cp:version/>
  <cp:contentType/>
  <cp:contentStatus/>
</cp:coreProperties>
</file>