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0.0.13\Dane_usr\zpubl\Tomek\2020_Przetargi\ZP_75_2020_Gazy medyczne\zmiana 2\"/>
    </mc:Choice>
  </mc:AlternateContent>
  <bookViews>
    <workbookView xWindow="0" yWindow="0" windowWidth="23040" windowHeight="7755"/>
  </bookViews>
  <sheets>
    <sheet name="Pakiet_1_dzierżawa" sheetId="3" r:id="rId1"/>
    <sheet name="Pakiet_1_zużycie" sheetId="6" r:id="rId2"/>
    <sheet name="Pakiet_2_dzierżawa" sheetId="4" r:id="rId3"/>
    <sheet name="Pakiet_2_zużycie" sheetId="5" r:id="rId4"/>
    <sheet name="Pakiet_3_dzierżawa_gaz" sheetId="8" r:id="rId5"/>
    <sheet name="Pakiet_3 urządzenie opis" sheetId="9" r:id="rId6"/>
    <sheet name="Pakiet_4_dzierżawa (mieszanka)" sheetId="12" r:id="rId7"/>
    <sheet name="Pakiet_4_zużycie (mieszanka)" sheetId="13" r:id="rId8"/>
    <sheet name="Arkusz1" sheetId="10" r:id="rId9"/>
    <sheet name="Arkusz2" sheetId="11" r:id="rId10"/>
  </sheets>
  <definedNames>
    <definedName name="_xlnm.Print_Area" localSheetId="0">Pakiet_1_dzierżawa!$A$1:$M$41</definedName>
    <definedName name="_xlnm.Print_Area" localSheetId="1">Pakiet_1_zużycie!$A$1:$N$50</definedName>
    <definedName name="_xlnm.Print_Area" localSheetId="2">Pakiet_2_dzierżawa!$A$1:$M$24</definedName>
    <definedName name="_xlnm.Print_Area" localSheetId="3">Pakiet_2_zużycie!$A$1:$N$29</definedName>
    <definedName name="_xlnm.Print_Area" localSheetId="6">'Pakiet_4_dzierżawa (mieszanka)'!$A$1:$M$22</definedName>
    <definedName name="_xlnm.Print_Area" localSheetId="7">'Pakiet_4_zużycie (mieszanka)'!$A$1:$N$23</definedName>
  </definedNames>
  <calcPr calcId="162913"/>
</workbook>
</file>

<file path=xl/calcChain.xml><?xml version="1.0" encoding="utf-8"?>
<calcChain xmlns="http://schemas.openxmlformats.org/spreadsheetml/2006/main">
  <c r="L13" i="12" l="1"/>
  <c r="J13" i="12"/>
  <c r="J11" i="12"/>
  <c r="L11" i="12" s="1"/>
  <c r="J10" i="12"/>
  <c r="L10" i="12" s="1"/>
  <c r="J9" i="12"/>
  <c r="L9" i="12" s="1"/>
  <c r="J10" i="13"/>
  <c r="L10" i="13" s="1"/>
  <c r="J9" i="13"/>
  <c r="L9" i="13" s="1"/>
  <c r="J8" i="13"/>
  <c r="L8" i="13" s="1"/>
  <c r="J7" i="13"/>
  <c r="L7" i="13" s="1"/>
  <c r="J8" i="12"/>
  <c r="L8" i="12" s="1"/>
  <c r="J7" i="12"/>
  <c r="L7" i="12" s="1"/>
  <c r="J6" i="12"/>
  <c r="L6" i="12" s="1"/>
  <c r="J12" i="13" l="1"/>
  <c r="L12" i="13"/>
  <c r="E10" i="8" l="1"/>
  <c r="I10" i="8" s="1"/>
  <c r="K10" i="8" s="1"/>
  <c r="P10" i="8"/>
  <c r="R10" i="8" s="1"/>
  <c r="I16" i="8"/>
  <c r="K16" i="8"/>
  <c r="K18" i="8" l="1"/>
  <c r="I18" i="8"/>
  <c r="G26" i="3" l="1"/>
  <c r="J26" i="3" s="1"/>
  <c r="L26" i="3" s="1"/>
  <c r="G27" i="3"/>
  <c r="J27" i="3" s="1"/>
  <c r="L27" i="3" s="1"/>
  <c r="J12" i="5" l="1"/>
  <c r="J9" i="4"/>
  <c r="L9" i="4" s="1"/>
  <c r="G25" i="3"/>
  <c r="J25" i="3" s="1"/>
  <c r="L25" i="3" s="1"/>
  <c r="G24" i="3"/>
  <c r="J33" i="6"/>
  <c r="L33" i="6" s="1"/>
  <c r="J32" i="6"/>
  <c r="L32" i="6" s="1"/>
  <c r="J31" i="6"/>
  <c r="L31" i="6" s="1"/>
  <c r="J30" i="6"/>
  <c r="L30" i="6" s="1"/>
  <c r="L12" i="5" l="1"/>
  <c r="J24" i="3"/>
  <c r="L24" i="3" s="1"/>
  <c r="G9" i="3" l="1"/>
  <c r="G10" i="3"/>
  <c r="J10" i="3" l="1"/>
  <c r="L10" i="3" s="1"/>
  <c r="J9" i="3"/>
  <c r="L9" i="3" s="1"/>
  <c r="J8" i="5"/>
  <c r="L8" i="5" s="1"/>
  <c r="J9" i="5"/>
  <c r="L9" i="5" s="1"/>
  <c r="J10" i="5"/>
  <c r="L10" i="5" s="1"/>
  <c r="J11" i="5"/>
  <c r="L11" i="5" s="1"/>
  <c r="J7" i="5"/>
  <c r="L7" i="5" s="1"/>
  <c r="L13" i="5" l="1"/>
  <c r="J13" i="5"/>
  <c r="J29" i="6"/>
  <c r="L29" i="6" s="1"/>
  <c r="J28" i="6"/>
  <c r="L28" i="6" s="1"/>
  <c r="J27" i="6"/>
  <c r="J26" i="6"/>
  <c r="L26" i="6" s="1"/>
  <c r="J25" i="6"/>
  <c r="L25" i="6" s="1"/>
  <c r="J24" i="6"/>
  <c r="L24" i="6" s="1"/>
  <c r="J23" i="6"/>
  <c r="L23" i="6" s="1"/>
  <c r="J22" i="6"/>
  <c r="L22" i="6" s="1"/>
  <c r="J21" i="6"/>
  <c r="L21" i="6" s="1"/>
  <c r="J20" i="6"/>
  <c r="L20" i="6" s="1"/>
  <c r="J19" i="6"/>
  <c r="L19" i="6" s="1"/>
  <c r="J18" i="6"/>
  <c r="L18" i="6" s="1"/>
  <c r="J17" i="6"/>
  <c r="L17" i="6" s="1"/>
  <c r="J16" i="6"/>
  <c r="L16" i="6" s="1"/>
  <c r="J15" i="6"/>
  <c r="L15" i="6" s="1"/>
  <c r="J14" i="6"/>
  <c r="L14" i="6" s="1"/>
  <c r="J13" i="6"/>
  <c r="L13" i="6" s="1"/>
  <c r="J12" i="6"/>
  <c r="L12" i="6" s="1"/>
  <c r="J11" i="6"/>
  <c r="L11" i="6" s="1"/>
  <c r="J10" i="6"/>
  <c r="L10" i="6" s="1"/>
  <c r="J9" i="6"/>
  <c r="L9" i="6" s="1"/>
  <c r="J8" i="6"/>
  <c r="L8" i="6" s="1"/>
  <c r="J7" i="6"/>
  <c r="J8" i="4"/>
  <c r="L8" i="4" s="1"/>
  <c r="J7" i="4"/>
  <c r="J11" i="4" s="1"/>
  <c r="G23" i="3"/>
  <c r="G22" i="3"/>
  <c r="G21" i="3"/>
  <c r="G20" i="3"/>
  <c r="G19" i="3"/>
  <c r="G18" i="3"/>
  <c r="G17" i="3"/>
  <c r="G16" i="3"/>
  <c r="G15" i="3"/>
  <c r="G14" i="3"/>
  <c r="G13" i="3"/>
  <c r="G12" i="3"/>
  <c r="G11" i="3"/>
  <c r="G8" i="3"/>
  <c r="G7" i="3"/>
  <c r="G6" i="3"/>
  <c r="L27" i="6" l="1"/>
  <c r="L7" i="6"/>
  <c r="J35" i="6"/>
  <c r="J13" i="3"/>
  <c r="L13" i="3" s="1"/>
  <c r="J14" i="3"/>
  <c r="L14" i="3" s="1"/>
  <c r="J19" i="3"/>
  <c r="L19" i="3" s="1"/>
  <c r="J6" i="3"/>
  <c r="L6" i="3" s="1"/>
  <c r="J15" i="3"/>
  <c r="L15" i="3" s="1"/>
  <c r="J21" i="3"/>
  <c r="L21" i="3" s="1"/>
  <c r="J7" i="3"/>
  <c r="L7" i="3" s="1"/>
  <c r="J17" i="3"/>
  <c r="L17" i="3" s="1"/>
  <c r="J23" i="3"/>
  <c r="J18" i="3"/>
  <c r="L18" i="3" s="1"/>
  <c r="J20" i="3"/>
  <c r="L20" i="3" s="1"/>
  <c r="J16" i="3"/>
  <c r="L16" i="3" s="1"/>
  <c r="J22" i="3"/>
  <c r="L22" i="3" s="1"/>
  <c r="J8" i="3"/>
  <c r="L8" i="3" s="1"/>
  <c r="J11" i="3"/>
  <c r="L11" i="3" s="1"/>
  <c r="J12" i="3"/>
  <c r="L12" i="3" s="1"/>
  <c r="L7" i="4"/>
  <c r="L11" i="4" s="1"/>
  <c r="L35" i="6" l="1"/>
  <c r="L23" i="3"/>
  <c r="L29" i="3" s="1"/>
  <c r="J29" i="3"/>
</calcChain>
</file>

<file path=xl/sharedStrings.xml><?xml version="1.0" encoding="utf-8"?>
<sst xmlns="http://schemas.openxmlformats.org/spreadsheetml/2006/main" count="535" uniqueCount="169">
  <si>
    <t>3L</t>
  </si>
  <si>
    <t>10L</t>
  </si>
  <si>
    <t>40L</t>
  </si>
  <si>
    <t>tlen 40L</t>
  </si>
  <si>
    <t>tlen 10L</t>
  </si>
  <si>
    <t>PODTLENEK AZOTU 10L</t>
  </si>
  <si>
    <t>MIESZANKA KALIBRACYJNA 10L</t>
  </si>
  <si>
    <t>TLEN MEDYCZNY</t>
  </si>
  <si>
    <t>21 L</t>
  </si>
  <si>
    <t>3,0 L</t>
  </si>
  <si>
    <t>AZOT CIEKŁY</t>
  </si>
  <si>
    <t>30 L</t>
  </si>
  <si>
    <r>
      <t>N</t>
    </r>
    <r>
      <rPr>
        <vertAlign val="subscript"/>
        <sz val="11"/>
        <color theme="1"/>
        <rFont val="Czcionka tekstu podstawowego"/>
        <charset val="238"/>
      </rPr>
      <t>2</t>
    </r>
    <r>
      <rPr>
        <sz val="11"/>
        <color theme="1"/>
        <rFont val="Czcionka tekstu podstawowego"/>
        <family val="2"/>
        <charset val="238"/>
      </rPr>
      <t>O</t>
    </r>
  </si>
  <si>
    <r>
      <t>CO</t>
    </r>
    <r>
      <rPr>
        <vertAlign val="subscript"/>
        <sz val="11"/>
        <color theme="1"/>
        <rFont val="Czcionka tekstu podstawowego"/>
        <charset val="238"/>
      </rPr>
      <t>2</t>
    </r>
  </si>
  <si>
    <t>ilość miesięcy</t>
  </si>
  <si>
    <t>ilość sztuk</t>
  </si>
  <si>
    <t>butlodni</t>
  </si>
  <si>
    <t>dni w roku</t>
  </si>
  <si>
    <t>wartość za dzierżawę</t>
  </si>
  <si>
    <t>VAT %</t>
  </si>
  <si>
    <t>netto</t>
  </si>
  <si>
    <t>brutto</t>
  </si>
  <si>
    <t>cena jednostkowa za dzierżawę</t>
  </si>
  <si>
    <t>RAZEM</t>
  </si>
  <si>
    <t>kG</t>
  </si>
  <si>
    <t>szt</t>
  </si>
  <si>
    <t>w odgawywaczu</t>
  </si>
  <si>
    <t>Dzierżawa butli i elementów instalacji gazów medycznych będących własnością dostawcy.</t>
  </si>
  <si>
    <t>2L</t>
  </si>
  <si>
    <r>
      <t>N</t>
    </r>
    <r>
      <rPr>
        <vertAlign val="subscript"/>
        <sz val="10"/>
        <color theme="1"/>
        <rFont val="Czcionka tekstu podstawowego"/>
        <family val="2"/>
        <charset val="238"/>
      </rPr>
      <t>2</t>
    </r>
    <r>
      <rPr>
        <sz val="10"/>
        <color theme="1"/>
        <rFont val="Czcionka tekstu podstawowego"/>
        <family val="2"/>
        <charset val="238"/>
      </rPr>
      <t>O</t>
    </r>
  </si>
  <si>
    <t>tlen 2L *</t>
  </si>
  <si>
    <t>2L *</t>
  </si>
  <si>
    <t>26 KG  ***</t>
  </si>
  <si>
    <t>***</t>
  </si>
  <si>
    <t>26 kG</t>
  </si>
  <si>
    <t>szt.</t>
  </si>
  <si>
    <t>*</t>
  </si>
  <si>
    <t>**</t>
  </si>
  <si>
    <t>10L *</t>
  </si>
  <si>
    <t>wyposażone w zintegrowany zawór tj. wmontowany na stałe (zintegrowany z butlą) moduł wyposażony w reduktor ciśnienia, manometr wskazujący ciśnienie tlenu w butli, przepływomierz o zakresie pracy 0,5 - 15 l/min, wyjscie do podłączenia maski tlenowej lub kaniuli donorowej, uchwyt umożliwiający przyczepienie butli do łózka pacjenta oraz system szybkiego łączenia typu AGA (Quick Connector) do podłączenia urządzeń przenośnych wymagających dostarczenia tlenu medycznego np. do respiratora transportowego oraz mogą być stosowane w pracowni MRI rezonansu magnetycznego.</t>
  </si>
  <si>
    <t>dwutlenek węgla do krioterapii zarejestrowany jako wyrób medyczny</t>
  </si>
  <si>
    <t>7,5 KG ***</t>
  </si>
  <si>
    <t>dwutlenek węgla do laseroterapii zarejestrowany jako wyrób medyczny</t>
  </si>
  <si>
    <t>PODTLENEK AZOTU 10 L</t>
  </si>
  <si>
    <t>Odnośnik</t>
  </si>
  <si>
    <t xml:space="preserve">Opis </t>
  </si>
  <si>
    <t>zbiornik ciekłego tlenu + ciekły tlen</t>
  </si>
  <si>
    <t>Hel</t>
  </si>
  <si>
    <t>wózek stojak do butli</t>
  </si>
  <si>
    <t>butla 10 l, 2,8 kg</t>
  </si>
  <si>
    <t>Pakiet 1</t>
  </si>
  <si>
    <t>a</t>
  </si>
  <si>
    <t>b</t>
  </si>
  <si>
    <t>c</t>
  </si>
  <si>
    <t>d</t>
  </si>
  <si>
    <t>e</t>
  </si>
  <si>
    <t>f</t>
  </si>
  <si>
    <t>g</t>
  </si>
  <si>
    <t>h</t>
  </si>
  <si>
    <t>i</t>
  </si>
  <si>
    <t>j</t>
  </si>
  <si>
    <t>k</t>
  </si>
  <si>
    <t>wartość za dzierżawę netto</t>
  </si>
  <si>
    <t>wartość za dzierżawę brutto</t>
  </si>
  <si>
    <t>cena jednostkowa za dzierżawę netto</t>
  </si>
  <si>
    <t>Przedmiot dzierżawy</t>
  </si>
  <si>
    <t>Rodzaj gazów</t>
  </si>
  <si>
    <t>II.Szacowane zużycie gazów medycznych do końca trwania umowy.</t>
  </si>
  <si>
    <t>J.M.</t>
  </si>
  <si>
    <t>Szacowane zużycie gazów do końca trwania umowy.</t>
  </si>
  <si>
    <t>cena jednostkowa netto</t>
  </si>
  <si>
    <t>wartość netto</t>
  </si>
  <si>
    <t>wartoś brutto</t>
  </si>
  <si>
    <t>VAT [%]</t>
  </si>
  <si>
    <t xml:space="preserve">mieszanka O2 50% N2O 50% </t>
  </si>
  <si>
    <t>wartość brutto</t>
  </si>
  <si>
    <t>Numer i nazwa dokumentu dopuszczającego do obrotu i do używania/Klasa wyrobu medycznego / jeżeli dotyczy</t>
  </si>
  <si>
    <t>26 KG  **</t>
  </si>
  <si>
    <t>7,5 KG  **</t>
  </si>
  <si>
    <t>7,5 kG</t>
  </si>
  <si>
    <t>opak.</t>
  </si>
  <si>
    <t>Przewoźny zbiornik ciekłego tlenu palet tank + ciekły tlen</t>
  </si>
  <si>
    <t>Razem</t>
  </si>
  <si>
    <t>Szpital Pediatryczny ul Sporna 36/50 - umowa od 03.01.2021 r. do 03.01.2022 r.</t>
  </si>
  <si>
    <t>CKD - umowa od 03.01.2021 r. do 03.01.2022 r.</t>
  </si>
  <si>
    <t>CSK - umowa od 03.01.2021 r. do 03.01.2022 r.</t>
  </si>
  <si>
    <t>Uwaga! Niespełnienie parametrów granicznych spowoduje odrzucenie oferty</t>
  </si>
  <si>
    <t xml:space="preserve">Dostarczymy w II etapie dokumenty folder / broszurę oferowanych wyrobów z  parametrami technicznymi przedmiotu zamówienia, umożliwiającymi weryfikację zgodności  oferowanego produktu z wymaganiami zamawiającego określonymi w SIWZ
 Wykonawca zaznaczy na poszczególnych dokumentach, którego pakietu w ofercie dotyczą. </t>
  </si>
  <si>
    <t>Zweryfikowanie formuł aby dokonać właściwej wyceny należy do Wykonawcy.</t>
  </si>
  <si>
    <t>Określenie właściwej stawki VAT należy do Wykonawcy. Należy podać stawkę VAT obowiązującą na dzień otwarcia ofert.</t>
  </si>
  <si>
    <t>…………………</t>
  </si>
  <si>
    <t xml:space="preserve">data i podpis </t>
  </si>
  <si>
    <t>Załącznik nr 2</t>
  </si>
  <si>
    <t>Pakiet 2</t>
  </si>
  <si>
    <t>Szpital im. Rydygiera ul. Sterlinga 13   - umowa od 03.01.2021 r. do 03.01.2022 r.</t>
  </si>
  <si>
    <t>dzierżawa urządzenia na 12 m-cy do wyceny</t>
  </si>
  <si>
    <t xml:space="preserve">*Dostarczymy w II etapie dokumenty folder / broszurę oferowanych wyrobów z  parametrami technicznymi przedmiotu zamówienia, umożliwiającymi weryfikację zgodności  oferowanego produktu z wymaganiami zamawiającego określonymi w SIWZ
 Wykonawca zaznaczy na poszczególnych dokumentach, którego pakietu w ofercie dotyczą. </t>
  </si>
  <si>
    <t>SUMA DZIERŻAWA i ZUŻYCIE - Pakiet nr 3</t>
  </si>
  <si>
    <t>x</t>
  </si>
  <si>
    <t>dzierżawa urządzenia do podawania tlenek azotu w azocie od 450 ppm</t>
  </si>
  <si>
    <t>cena jednostkowa za dzierżawę netto za  1 m-c</t>
  </si>
  <si>
    <t>III. Dzierżawa urządzenia do podawania medycznego tlenku azotu 1 szt. - załącznik nr 2 pakiet nr 3</t>
  </si>
  <si>
    <t>tlenek azotu w azocie od 450 ppm</t>
  </si>
  <si>
    <t>VAT</t>
  </si>
  <si>
    <t xml:space="preserve">wartość </t>
  </si>
  <si>
    <t>j.m.</t>
  </si>
  <si>
    <t>ilość butli</t>
  </si>
  <si>
    <t>I. Dzierżawa butli i elementów instalacji gazów medycznych będących własnością dostawcy.</t>
  </si>
  <si>
    <t>Tlenek azotu zastosowany w terapii leczenia gazami w OIOM w Uniwersyteckim Ośrodku Pediatrii w Łodzi</t>
  </si>
  <si>
    <t>Pakiet 3</t>
  </si>
  <si>
    <t>Tak</t>
  </si>
  <si>
    <r>
      <t xml:space="preserve">Paszport techniczny z uzupełnionymi informacjami zawierającymi datę uruchomienia urządzenia i termin nastepnego przegladu.                                                                            </t>
    </r>
    <r>
      <rPr>
        <b/>
        <i/>
        <u/>
        <sz val="8"/>
        <color theme="1"/>
        <rFont val="Czcionka tekstu podstawowego"/>
        <family val="2"/>
        <charset val="238"/>
      </rPr>
      <t>Dostarczyć wraz z dostawą przedmiotu zamówienia</t>
    </r>
  </si>
  <si>
    <t>Tak, podać</t>
  </si>
  <si>
    <t>Serwis na terenie Polski</t>
  </si>
  <si>
    <t>Liczba napraw uprawniających do wymiany urządzenia na nowe (3 naprawy)</t>
  </si>
  <si>
    <t>Bezpłatne szkolenie personelu medycznego w zakresie obsługi aparatu przeprowadzone w siedzibie zamawiającego.</t>
  </si>
  <si>
    <r>
      <t xml:space="preserve">Bezpłatne przeglądy w okresie najmu                                               </t>
    </r>
    <r>
      <rPr>
        <b/>
        <i/>
        <u/>
        <sz val="8"/>
        <color theme="1"/>
        <rFont val="Czcionka tekstu podstawowego"/>
        <family val="2"/>
        <charset val="238"/>
      </rPr>
      <t>Podać wymaganą częstość przegladów.</t>
    </r>
  </si>
  <si>
    <t>Instrukcja w języku polskim , w formie wydrukowanej i wersji elektronicznej na płycie CD lub bPenDrive.                                      Dostarczyć  wraz z dostawą przedmiotu zamówienia.</t>
  </si>
  <si>
    <t>Czas podjęcia naprawy przez serwis max 48 godzin od momentu zgłoszenia</t>
  </si>
  <si>
    <t>Okres gwarancji (cały okres najmu)</t>
  </si>
  <si>
    <t>III. Informacje dodatkowe - warunki gwarancji i serwisu</t>
  </si>
  <si>
    <t>Menu w języku polskim</t>
  </si>
  <si>
    <r>
      <t>Zasilanie z sieci elektrycznej 230 V AC 50 Hz lub wewnętrznego akumulatora. A) czas pracy (pełna terapia) urządzenia na zasilaniu z wewenętrznegoakumulatora min. 2 godziny.</t>
    </r>
    <r>
      <rPr>
        <i/>
        <sz val="8"/>
        <color theme="1"/>
        <rFont val="Czcionka tekstu podstawowego"/>
        <family val="2"/>
        <charset val="238"/>
      </rPr>
      <t xml:space="preserve"> </t>
    </r>
    <r>
      <rPr>
        <b/>
        <i/>
        <u/>
        <sz val="8"/>
        <color theme="1"/>
        <rFont val="Czcionka tekstu podstawowego"/>
        <family val="2"/>
        <charset val="238"/>
      </rPr>
      <t>(Podać).</t>
    </r>
  </si>
  <si>
    <t>Wyposażenie:                                                                                 1) wózek do ustawienia 2 butli o pojemności 11 L z medycznym tlenkiem azotu oraz 1 butli z tlenem medycznym.              2)reduktor do butli z szybkozłączką - 2 szt.                                   3) wąż zasilający szybkozłączką łączący z zestawem dozującym - 2 szt.                                                                                             4) Szybkoałączka do tlenu typu AGA - 1 szt.</t>
  </si>
  <si>
    <t>Ustawienie górnych i dolnych wartości alarmowych dla NO, NO2 i O2</t>
  </si>
  <si>
    <r>
      <t>Możliwość użycia wbudowanego awaryjnego systemu do podaży tlenku azotu w przypadku awarii urządzenia.</t>
    </r>
    <r>
      <rPr>
        <b/>
        <i/>
        <u/>
        <sz val="8"/>
        <color theme="1"/>
        <rFont val="Czcionka tekstu podstawowego"/>
        <family val="2"/>
        <charset val="238"/>
      </rPr>
      <t xml:space="preserve"> ( Opisać).</t>
    </r>
  </si>
  <si>
    <r>
      <t>Możliwość współpracy z butlami om stężeniu 450 tlenku azotu 450 ppm.</t>
    </r>
    <r>
      <rPr>
        <b/>
        <u/>
        <sz val="8"/>
        <color theme="1"/>
        <rFont val="Czcionka tekstu podstawowego"/>
        <family val="2"/>
        <charset val="238"/>
      </rPr>
      <t xml:space="preserve"> </t>
    </r>
    <r>
      <rPr>
        <b/>
        <i/>
        <u/>
        <sz val="8"/>
        <color theme="1"/>
        <rFont val="Czcionka tekstu podstawowego"/>
        <family val="2"/>
        <charset val="238"/>
      </rPr>
      <t>(Warunek konieczny).</t>
    </r>
  </si>
  <si>
    <r>
      <t>Wykorzystanie medycznego tlenku azotu do poziomu nie wyższego niż 3 bary pozostałego w butli.</t>
    </r>
    <r>
      <rPr>
        <b/>
        <u/>
        <sz val="8"/>
        <color theme="1"/>
        <rFont val="Czcionka tekstu podstawowego"/>
        <family val="2"/>
        <charset val="238"/>
      </rPr>
      <t xml:space="preserve"> </t>
    </r>
    <r>
      <rPr>
        <b/>
        <i/>
        <u/>
        <sz val="8"/>
        <color theme="1"/>
        <rFont val="Czcionka tekstu podstawowego"/>
        <family val="2"/>
        <charset val="238"/>
      </rPr>
      <t>(Warunek konieczny).</t>
    </r>
  </si>
  <si>
    <r>
      <t>Automatyczne przełączenie systemu z butli głównej na bute rezerwową</t>
    </r>
    <r>
      <rPr>
        <i/>
        <sz val="8"/>
        <color theme="1"/>
        <rFont val="Czcionka tekstu podstawowego"/>
        <family val="2"/>
        <charset val="238"/>
      </rPr>
      <t xml:space="preserve">. </t>
    </r>
    <r>
      <rPr>
        <b/>
        <i/>
        <u/>
        <sz val="8"/>
        <color theme="1"/>
        <rFont val="Czcionka tekstu podstawowego"/>
        <family val="2"/>
        <charset val="238"/>
      </rPr>
      <t>(Warunek konieczny).</t>
    </r>
  </si>
  <si>
    <t>Możliwość bezpośredniego ustawienia dawki medycznego tlenku azotu w ppm.</t>
  </si>
  <si>
    <t>Obrazowanie wyników pomiarów na wyświetlaczu.</t>
  </si>
  <si>
    <r>
      <t>Regulacja za pomocą ekranmu dotykowego.</t>
    </r>
    <r>
      <rPr>
        <i/>
        <sz val="8"/>
        <color theme="1"/>
        <rFont val="Czcionka tekstu podstawowego"/>
        <family val="2"/>
        <charset val="238"/>
      </rPr>
      <t xml:space="preserve"> </t>
    </r>
    <r>
      <rPr>
        <b/>
        <i/>
        <u/>
        <sz val="8"/>
        <color theme="1"/>
        <rFont val="Czcionka tekstu podstawowego"/>
        <family val="2"/>
        <charset val="238"/>
      </rPr>
      <t>Opisać.</t>
    </r>
  </si>
  <si>
    <r>
      <t xml:space="preserve">Kalibracja serwisowa urządzenia nie częściej niż co 3 miesiące. </t>
    </r>
    <r>
      <rPr>
        <b/>
        <i/>
        <u/>
        <sz val="8"/>
        <color theme="1"/>
        <rFont val="Czcionka tekstu podstawowego"/>
        <family val="2"/>
        <charset val="238"/>
      </rPr>
      <t>Podać</t>
    </r>
  </si>
  <si>
    <t>Zakres dostarczonego stężenia gazowego NO: 0-80 ppm</t>
  </si>
  <si>
    <t>Monitorowanie wdechowego stężenia O2 w zakresie 18 - 100 %</t>
  </si>
  <si>
    <t>Monitorowanie wdechowego stężenia NO2 w zakresie 0 - 30 ppm</t>
  </si>
  <si>
    <t>Monitorowanie wdechowego stężenia medycznego tlenku azotu w zakresie 0 - 120 ppm.</t>
  </si>
  <si>
    <t>Dozowanie dopływu medycznego tlenku azotu do układu oddechowego respiratora</t>
  </si>
  <si>
    <t>Kalkulator gazu - funkcja do określenia na ile czasu wystarczy medycznego tlenku azotu przy zadanych parametrach (ppm, l/min itd.) podczas terapii.</t>
  </si>
  <si>
    <r>
      <t>Możliwość automatycznejwspółpracy z wszystkimi rodzajami respiratorów posiadanych przez szpital, poprzez czujniki przepływu w zakresach: 0-25-40 l/min.</t>
    </r>
    <r>
      <rPr>
        <b/>
        <i/>
        <u/>
        <sz val="8"/>
        <color theme="1"/>
        <rFont val="Czcionka tekstu podstawowego"/>
        <family val="2"/>
        <charset val="238"/>
      </rPr>
      <t xml:space="preserve"> (warunek konieczny)</t>
    </r>
  </si>
  <si>
    <r>
      <t xml:space="preserve">Najem na okres </t>
    </r>
    <r>
      <rPr>
        <b/>
        <sz val="8"/>
        <color theme="1"/>
        <rFont val="Czcionka tekstu podstawowego"/>
        <charset val="238"/>
      </rPr>
      <t>12 miesięcy</t>
    </r>
    <r>
      <rPr>
        <sz val="8"/>
        <color theme="1"/>
        <rFont val="Czcionka tekstu podstawowego"/>
        <charset val="238"/>
      </rPr>
      <t xml:space="preserve"> Urządzenia do podawania medycznego tlenku azotu.</t>
    </r>
  </si>
  <si>
    <t>II. Parametry techniczne urządzenia</t>
  </si>
  <si>
    <r>
      <t xml:space="preserve">Udokumentowany system zarządzania jakością producenta na zgodność z normami międzynarodowymi.                          </t>
    </r>
    <r>
      <rPr>
        <b/>
        <i/>
        <u/>
        <sz val="8"/>
        <color theme="1"/>
        <rFont val="Czcionka tekstu podstawowego"/>
        <family val="2"/>
        <charset val="238"/>
      </rPr>
      <t>Załączyć do oferty kopię certyfikatu</t>
    </r>
  </si>
  <si>
    <t>Ochrona przed wilgocią lub równoważna</t>
  </si>
  <si>
    <t>Klasyfikacja zgodna z normą IEC/EN 60601-1, ochrona przed porażeniem prądem lub równoważna</t>
  </si>
  <si>
    <t>Aktualne dokumenty potwierdzające, że zaoferowany przez wykonawcę sprzęt jest dopuszczony do uzytku na terenie Rzeczypospolitej Polskiej i Unii Europejskiej zgodnie z obowiązyjącymi porzepisami prawa ( deklaracja zgodności i oznakowanie znakiem CE), tzn. , że oferowany sprzęt posiada wymogi określone w Ustawie z dnia 20.05.2010 r. o wyrobach meycznych (Dz. U. 2010 Nr 107,poz 679) oraz dyrektywami Unii Europejskiej.</t>
  </si>
  <si>
    <t>Rok produkcji nie wcześniej niż 2016 r.</t>
  </si>
  <si>
    <t>Podać</t>
  </si>
  <si>
    <t>Kraj pochodzenia</t>
  </si>
  <si>
    <t>Producent</t>
  </si>
  <si>
    <t>Typ Urządzenia</t>
  </si>
  <si>
    <t>Nazwa urządzenia</t>
  </si>
  <si>
    <t>I. Wymagania ogólne</t>
  </si>
  <si>
    <t>Parametr oferowany</t>
  </si>
  <si>
    <t>Parametr wymagany</t>
  </si>
  <si>
    <t>Parametry i warunki techniczne</t>
  </si>
  <si>
    <t>L.p.</t>
  </si>
  <si>
    <t>Uwaga: Wymogi techniczne i użytkowe stanowią wymagania - nie spełnienie chocby jednego z w/w wymogów spowoduje odrzucenie oferty.</t>
  </si>
  <si>
    <t>II. ZESTAWIENIE PARAMETRÓW TECHNICZNYCH</t>
  </si>
  <si>
    <t>Rodzaj sprzętu:</t>
  </si>
  <si>
    <t>Urządzenie do podawania medycznego tlenku azotu 1 szt.</t>
  </si>
  <si>
    <t>II. spodziewane zużycie gazów do końca 2021 roku</t>
  </si>
  <si>
    <t>W przypadku zaoferowania gazów medycznych zarejestrowanych jako produkt leczniczy Zamawiający wymaga podania kodu/kodów EAN dla poszczególnych pozycji.</t>
  </si>
  <si>
    <t>Kod EAN</t>
  </si>
  <si>
    <t xml:space="preserve"> </t>
  </si>
  <si>
    <t>zawór dozujący do butli z zaworem wydechowym jednorazowym</t>
  </si>
  <si>
    <t>Dzierżawa zbiorników i elementów instalacji gazów medycznych będących własnością dostawcy.</t>
  </si>
  <si>
    <t>w odgazowywaczu</t>
  </si>
  <si>
    <t>Pakiet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</si>
</sst>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22">
    <font>
      <sz val="11"/>
      <color theme="1"/>
      <name val="Czcionka tekstu podstawowego"/>
      <family val="2"/>
      <charset val="238"/>
    </font>
    <font>
      <sz val="11"/>
      <color theme="1"/>
      <name val="Czcionka tekstu podstawowego"/>
      <family val="2"/>
      <charset val="238"/>
    </font>
    <font>
      <vertAlign val="subscript"/>
      <sz val="11"/>
      <color theme="1"/>
      <name val="Czcionka tekstu podstawowego"/>
      <charset val="238"/>
    </font>
    <font>
      <b/>
      <sz val="11"/>
      <color theme="1"/>
      <name val="Czcionka tekstu podstawowego"/>
      <charset val="238"/>
    </font>
    <font>
      <sz val="10"/>
      <color theme="1"/>
      <name val="Czcionka tekstu podstawowego"/>
      <family val="2"/>
      <charset val="238"/>
    </font>
    <font>
      <vertAlign val="subscript"/>
      <sz val="10"/>
      <color theme="1"/>
      <name val="Czcionka tekstu podstawowego"/>
      <family val="2"/>
      <charset val="238"/>
    </font>
    <font>
      <sz val="11"/>
      <name val="Czcionka tekstu podstawowego"/>
      <family val="2"/>
      <charset val="238"/>
    </font>
    <font>
      <sz val="11"/>
      <color theme="1"/>
      <name val="Czcionka tekstu podstawowego"/>
      <charset val="238"/>
    </font>
    <font>
      <sz val="10"/>
      <name val="Arial"/>
      <family val="2"/>
      <charset val="238"/>
    </font>
    <font>
      <sz val="9"/>
      <name val="Cambria"/>
      <family val="2"/>
      <charset val="238"/>
      <scheme val="major"/>
    </font>
    <font>
      <sz val="10"/>
      <name val="Cambria"/>
      <family val="2"/>
      <charset val="238"/>
      <scheme val="major"/>
    </font>
    <font>
      <b/>
      <sz val="10"/>
      <name val="Cambria"/>
      <family val="2"/>
      <charset val="238"/>
      <scheme val="major"/>
    </font>
    <font>
      <sz val="8"/>
      <name val="Czcionka tekstu podstawowego"/>
      <family val="2"/>
      <charset val="238"/>
    </font>
    <font>
      <b/>
      <sz val="8"/>
      <name val="Czcionka tekstu podstawowego"/>
      <family val="2"/>
      <charset val="238"/>
    </font>
    <font>
      <sz val="8"/>
      <color theme="1"/>
      <name val="Czcionka tekstu podstawowego"/>
      <family val="2"/>
      <charset val="238"/>
    </font>
    <font>
      <b/>
      <sz val="8"/>
      <color theme="1"/>
      <name val="Czcionka tekstu podstawowego"/>
      <family val="2"/>
      <charset val="238"/>
    </font>
    <font>
      <b/>
      <i/>
      <u/>
      <sz val="8"/>
      <color theme="1"/>
      <name val="Czcionka tekstu podstawowego"/>
      <family val="2"/>
      <charset val="238"/>
    </font>
    <font>
      <i/>
      <sz val="8"/>
      <color theme="1"/>
      <name val="Czcionka tekstu podstawowego"/>
      <family val="2"/>
      <charset val="238"/>
    </font>
    <font>
      <b/>
      <u/>
      <sz val="8"/>
      <color theme="1"/>
      <name val="Czcionka tekstu podstawowego"/>
      <family val="2"/>
      <charset val="238"/>
    </font>
    <font>
      <sz val="8"/>
      <color theme="1"/>
      <name val="Czcionka tekstu podstawowego"/>
      <charset val="238"/>
    </font>
    <font>
      <b/>
      <sz val="8"/>
      <color theme="1"/>
      <name val="Czcionka tekstu podstawowego"/>
      <charset val="238"/>
    </font>
    <font>
      <b/>
      <sz val="10"/>
      <color theme="1"/>
      <name val="Cambria"/>
      <family val="1"/>
      <charset val="238"/>
      <scheme val="major"/>
    </font>
  </fonts>
  <fills count="5">
    <fill>
      <patternFill patternType="none"/>
    </fill>
    <fill>
      <patternFill patternType="gray125"/>
    </fill>
    <fill>
      <patternFill patternType="solid">
        <fgColor theme="0" tint="-0.14999847407452621"/>
        <bgColor indexed="64"/>
      </patternFill>
    </fill>
    <fill>
      <gradientFill degree="90">
        <stop position="0">
          <color theme="0"/>
        </stop>
        <stop position="1">
          <color theme="0"/>
        </stop>
      </gradient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cellStyleXfs>
  <cellXfs count="271">
    <xf numFmtId="0" fontId="0" fillId="0" borderId="0" xfId="0"/>
    <xf numFmtId="0" fontId="0" fillId="0" borderId="1" xfId="0" applyBorder="1"/>
    <xf numFmtId="0" fontId="0" fillId="0" borderId="1" xfId="0" applyBorder="1" applyAlignment="1">
      <alignment horizontal="center" vertical="center" textRotation="90"/>
    </xf>
    <xf numFmtId="0" fontId="0" fillId="0" borderId="1" xfId="0" applyBorder="1" applyAlignment="1">
      <alignment horizontal="center" vertical="center" wrapText="1"/>
    </xf>
    <xf numFmtId="0" fontId="0" fillId="0" borderId="1" xfId="0" applyFill="1" applyBorder="1"/>
    <xf numFmtId="44" fontId="0" fillId="0" borderId="1" xfId="0" applyNumberFormat="1" applyBorder="1"/>
    <xf numFmtId="0" fontId="0" fillId="0" borderId="6" xfId="0"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0" fillId="0" borderId="1" xfId="1" applyNumberFormat="1" applyFont="1" applyBorder="1" applyAlignment="1">
      <alignment vertical="center"/>
    </xf>
    <xf numFmtId="44" fontId="0" fillId="0" borderId="1" xfId="0" applyNumberFormat="1" applyBorder="1" applyAlignment="1">
      <alignment vertical="center"/>
    </xf>
    <xf numFmtId="44" fontId="0" fillId="0" borderId="1" xfId="1" applyFont="1" applyBorder="1" applyAlignment="1">
      <alignment vertical="center"/>
    </xf>
    <xf numFmtId="44" fontId="0" fillId="0" borderId="6" xfId="1" applyFont="1" applyBorder="1" applyAlignment="1">
      <alignment vertical="center"/>
    </xf>
    <xf numFmtId="0" fontId="0" fillId="0" borderId="5" xfId="0" applyFill="1" applyBorder="1" applyAlignment="1">
      <alignment horizontal="center" vertical="center" wrapText="1"/>
    </xf>
    <xf numFmtId="0" fontId="0" fillId="0" borderId="1" xfId="0" applyBorder="1" applyAlignment="1">
      <alignment horizontal="right"/>
    </xf>
    <xf numFmtId="0" fontId="0" fillId="2" borderId="1" xfId="0" applyFill="1" applyBorder="1"/>
    <xf numFmtId="0" fontId="0" fillId="0" borderId="7" xfId="0" applyBorder="1"/>
    <xf numFmtId="0" fontId="0" fillId="0" borderId="13" xfId="0" applyBorder="1" applyAlignment="1">
      <alignment horizontal="center" vertical="center"/>
    </xf>
    <xf numFmtId="0" fontId="0" fillId="0" borderId="12" xfId="0" applyBorder="1" applyAlignment="1">
      <alignment horizontal="right" vertical="center"/>
    </xf>
    <xf numFmtId="0" fontId="0" fillId="0" borderId="2" xfId="0" applyBorder="1" applyAlignment="1"/>
    <xf numFmtId="0" fontId="0" fillId="0" borderId="3" xfId="0" applyBorder="1" applyAlignment="1"/>
    <xf numFmtId="0" fontId="0" fillId="0" borderId="4" xfId="0" applyBorder="1" applyAlignment="1"/>
    <xf numFmtId="44" fontId="0" fillId="0" borderId="1" xfId="1" applyFont="1" applyBorder="1" applyAlignment="1" applyProtection="1">
      <alignment vertical="center"/>
      <protection locked="0"/>
    </xf>
    <xf numFmtId="0" fontId="0" fillId="0" borderId="1" xfId="0" applyBorder="1" applyAlignment="1">
      <alignment horizontal="center" vertical="center"/>
    </xf>
    <xf numFmtId="0" fontId="0" fillId="0" borderId="0" xfId="0" applyAlignment="1">
      <alignment vertical="top" wrapText="1"/>
    </xf>
    <xf numFmtId="0" fontId="0" fillId="0" borderId="1" xfId="0" applyBorder="1" applyAlignment="1">
      <alignment horizontal="left" vertical="top"/>
    </xf>
    <xf numFmtId="0" fontId="0" fillId="0" borderId="1" xfId="0" applyBorder="1" applyAlignment="1"/>
    <xf numFmtId="0" fontId="0" fillId="0" borderId="6" xfId="0" applyBorder="1" applyAlignment="1">
      <alignment vertical="center" wrapText="1"/>
    </xf>
    <xf numFmtId="0" fontId="0" fillId="0" borderId="1" xfId="0" applyBorder="1" applyAlignment="1">
      <alignment vertical="center" wrapText="1"/>
    </xf>
    <xf numFmtId="0" fontId="6" fillId="0" borderId="1" xfId="0" applyFont="1" applyBorder="1" applyAlignment="1">
      <alignment vertical="center"/>
    </xf>
    <xf numFmtId="44" fontId="6" fillId="0" borderId="1" xfId="0" applyNumberFormat="1" applyFont="1" applyBorder="1" applyAlignment="1">
      <alignment vertical="center"/>
    </xf>
    <xf numFmtId="44" fontId="6" fillId="0" borderId="1" xfId="1" applyFont="1" applyBorder="1" applyAlignment="1">
      <alignment vertical="center"/>
    </xf>
    <xf numFmtId="0" fontId="6" fillId="0" borderId="1" xfId="0" applyFont="1" applyBorder="1" applyAlignment="1">
      <alignment horizontal="center" vertical="center"/>
    </xf>
    <xf numFmtId="0" fontId="0" fillId="0" borderId="1" xfId="0" applyFont="1" applyBorder="1" applyAlignment="1">
      <alignment vertical="center"/>
    </xf>
    <xf numFmtId="44" fontId="0" fillId="0" borderId="1" xfId="0" applyNumberFormat="1" applyFont="1" applyBorder="1" applyAlignment="1">
      <alignment vertical="center"/>
    </xf>
    <xf numFmtId="0" fontId="0" fillId="0" borderId="1" xfId="0" applyFont="1" applyBorder="1" applyAlignment="1">
      <alignment horizontal="center" vertical="center"/>
    </xf>
    <xf numFmtId="44" fontId="6" fillId="0" borderId="1"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0" fontId="6" fillId="0" borderId="6" xfId="0" applyFont="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horizontal="right" vertical="center"/>
    </xf>
    <xf numFmtId="0" fontId="0" fillId="0" borderId="1"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pplyAlignment="1">
      <alignment vertical="center"/>
    </xf>
    <xf numFmtId="44" fontId="0" fillId="0" borderId="4" xfId="1" applyFont="1" applyFill="1" applyBorder="1" applyAlignment="1" applyProtection="1">
      <alignment vertical="center"/>
      <protection locked="0"/>
    </xf>
    <xf numFmtId="44" fontId="0" fillId="0" borderId="1" xfId="0" applyNumberFormat="1" applyFill="1" applyBorder="1" applyAlignment="1">
      <alignment vertical="center"/>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0" borderId="7" xfId="0" applyBorder="1" applyAlignment="1">
      <alignment vertical="center"/>
    </xf>
    <xf numFmtId="0" fontId="0" fillId="0" borderId="7" xfId="0" applyFont="1" applyBorder="1" applyAlignment="1">
      <alignment vertical="center"/>
    </xf>
    <xf numFmtId="44" fontId="0" fillId="0" borderId="7" xfId="0" applyNumberFormat="1" applyFont="1" applyBorder="1" applyAlignment="1">
      <alignment vertical="center"/>
    </xf>
    <xf numFmtId="44" fontId="0" fillId="0" borderId="7" xfId="1" applyFont="1" applyBorder="1" applyAlignment="1">
      <alignment vertical="center"/>
    </xf>
    <xf numFmtId="0" fontId="0" fillId="0" borderId="7" xfId="0" applyFont="1" applyBorder="1" applyAlignment="1">
      <alignment horizontal="center" vertical="center"/>
    </xf>
    <xf numFmtId="0" fontId="7" fillId="0" borderId="1" xfId="0" applyFont="1" applyBorder="1" applyAlignment="1">
      <alignment horizontal="center" vertical="center"/>
    </xf>
    <xf numFmtId="0" fontId="0" fillId="0" borderId="2" xfId="0" applyBorder="1" applyAlignment="1">
      <alignment vertical="center"/>
    </xf>
    <xf numFmtId="0" fontId="0" fillId="0" borderId="2" xfId="0" applyFill="1" applyBorder="1" applyAlignment="1">
      <alignment vertical="center"/>
    </xf>
    <xf numFmtId="44" fontId="0" fillId="0" borderId="0" xfId="1" applyFont="1" applyBorder="1" applyAlignment="1">
      <alignment vertical="center"/>
    </xf>
    <xf numFmtId="44" fontId="0" fillId="0" borderId="0" xfId="0" applyNumberFormat="1" applyBorder="1" applyAlignment="1">
      <alignment vertical="center"/>
    </xf>
    <xf numFmtId="44" fontId="0" fillId="0" borderId="0" xfId="0" applyNumberFormat="1"/>
    <xf numFmtId="0" fontId="0" fillId="0" borderId="6" xfId="0" applyBorder="1" applyAlignment="1">
      <alignment vertical="center" textRotation="90" wrapText="1"/>
    </xf>
    <xf numFmtId="0" fontId="0" fillId="0" borderId="6" xfId="0" applyBorder="1" applyAlignment="1">
      <alignment horizontal="left" vertical="center" wrapText="1"/>
    </xf>
    <xf numFmtId="44" fontId="0" fillId="0" borderId="1" xfId="1" applyFont="1" applyBorder="1" applyAlignment="1">
      <alignment horizontal="center" vertical="center"/>
    </xf>
    <xf numFmtId="44" fontId="0" fillId="0" borderId="0" xfId="1" applyFont="1"/>
    <xf numFmtId="0" fontId="6" fillId="0" borderId="12" xfId="0" applyFont="1" applyBorder="1" applyAlignment="1">
      <alignment horizontal="right" vertical="center"/>
    </xf>
    <xf numFmtId="0" fontId="6" fillId="0" borderId="13" xfId="0" applyFont="1" applyBorder="1" applyAlignment="1">
      <alignment horizontal="center" vertical="center"/>
    </xf>
    <xf numFmtId="44" fontId="0" fillId="0" borderId="1" xfId="1" applyFont="1" applyBorder="1"/>
    <xf numFmtId="0" fontId="0" fillId="0" borderId="1" xfId="0" applyBorder="1" applyAlignment="1">
      <alignment horizontal="center"/>
    </xf>
    <xf numFmtId="0" fontId="0" fillId="0" borderId="1" xfId="0" applyBorder="1" applyAlignment="1">
      <alignment horizontal="left" vertical="center" wrapText="1"/>
    </xf>
    <xf numFmtId="0" fontId="0" fillId="0" borderId="6" xfId="0" applyBorder="1" applyAlignment="1">
      <alignment horizontal="center" vertical="center" textRotation="90" wrapText="1"/>
    </xf>
    <xf numFmtId="0" fontId="0" fillId="0" borderId="1" xfId="0" applyBorder="1" applyAlignment="1">
      <alignment horizontal="center" vertical="center" wrapText="1"/>
    </xf>
    <xf numFmtId="0" fontId="0" fillId="0" borderId="6" xfId="0" applyBorder="1" applyAlignment="1">
      <alignment horizontal="left" vertical="center"/>
    </xf>
    <xf numFmtId="0" fontId="4" fillId="0" borderId="6" xfId="0" applyFont="1" applyBorder="1" applyAlignment="1">
      <alignment horizontal="center" vertical="center" wrapText="1"/>
    </xf>
    <xf numFmtId="0" fontId="4" fillId="0" borderId="6" xfId="0" applyFont="1" applyBorder="1" applyAlignment="1">
      <alignment vertical="center"/>
    </xf>
    <xf numFmtId="44" fontId="0" fillId="0" borderId="6" xfId="0" applyNumberFormat="1" applyBorder="1" applyAlignment="1">
      <alignment vertical="center"/>
    </xf>
    <xf numFmtId="0" fontId="0" fillId="0" borderId="18" xfId="0" applyBorder="1"/>
    <xf numFmtId="0" fontId="0" fillId="0" borderId="19" xfId="0" applyBorder="1" applyAlignment="1">
      <alignment horizontal="center" vertical="center"/>
    </xf>
    <xf numFmtId="0" fontId="0" fillId="0" borderId="20" xfId="0" applyBorder="1" applyAlignment="1">
      <alignment horizontal="right" vertical="center"/>
    </xf>
    <xf numFmtId="44" fontId="0" fillId="0" borderId="18" xfId="1" applyFont="1" applyBorder="1"/>
    <xf numFmtId="44" fontId="0" fillId="0" borderId="18" xfId="0" applyNumberFormat="1" applyBorder="1" applyAlignment="1">
      <alignment vertical="center"/>
    </xf>
    <xf numFmtId="0" fontId="0" fillId="0" borderId="18" xfId="0" applyBorder="1" applyAlignment="1">
      <alignment horizontal="center" vertical="center"/>
    </xf>
    <xf numFmtId="0" fontId="0" fillId="0" borderId="0" xfId="0" applyBorder="1"/>
    <xf numFmtId="0" fontId="0" fillId="0" borderId="22" xfId="0" applyBorder="1"/>
    <xf numFmtId="44" fontId="0" fillId="0" borderId="22" xfId="1" applyFont="1" applyBorder="1"/>
    <xf numFmtId="44" fontId="0" fillId="0" borderId="22" xfId="0" applyNumberFormat="1" applyBorder="1" applyAlignment="1">
      <alignment vertical="center"/>
    </xf>
    <xf numFmtId="0" fontId="0" fillId="0" borderId="22" xfId="0" applyBorder="1" applyAlignment="1">
      <alignment horizontal="center" vertical="center"/>
    </xf>
    <xf numFmtId="0" fontId="0" fillId="0" borderId="25" xfId="0" applyBorder="1" applyAlignment="1">
      <alignment vertical="center"/>
    </xf>
    <xf numFmtId="44" fontId="0" fillId="0" borderId="18" xfId="0" applyNumberFormat="1" applyFill="1" applyBorder="1" applyAlignment="1">
      <alignment vertical="center"/>
    </xf>
    <xf numFmtId="0" fontId="0" fillId="0" borderId="18" xfId="0" applyFill="1" applyBorder="1" applyAlignment="1">
      <alignment horizontal="center" vertical="center"/>
    </xf>
    <xf numFmtId="0" fontId="0" fillId="0" borderId="27" xfId="0"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right" vertical="center"/>
    </xf>
    <xf numFmtId="0" fontId="7" fillId="0" borderId="6" xfId="0" applyFont="1" applyBorder="1" applyAlignment="1">
      <alignment horizontal="center" vertical="center"/>
    </xf>
    <xf numFmtId="0" fontId="0" fillId="0" borderId="22" xfId="0" applyBorder="1" applyAlignment="1">
      <alignment horizontal="center" vertical="center" textRotation="90"/>
    </xf>
    <xf numFmtId="44" fontId="0" fillId="0" borderId="22" xfId="0" applyNumberFormat="1" applyFill="1" applyBorder="1" applyAlignment="1">
      <alignment vertical="center"/>
    </xf>
    <xf numFmtId="0" fontId="0" fillId="0" borderId="22" xfId="0" applyFill="1" applyBorder="1" applyAlignment="1">
      <alignment horizontal="center" vertical="center"/>
    </xf>
    <xf numFmtId="44" fontId="0" fillId="0" borderId="1" xfId="1" applyFont="1" applyFill="1" applyBorder="1" applyAlignment="1">
      <alignment vertical="center"/>
    </xf>
    <xf numFmtId="44" fontId="0" fillId="0" borderId="0" xfId="1" applyFont="1" applyBorder="1"/>
    <xf numFmtId="44" fontId="0" fillId="0" borderId="0" xfId="1" applyFont="1" applyBorder="1" applyAlignment="1">
      <alignment horizontal="center" vertical="center" wrapText="1"/>
    </xf>
    <xf numFmtId="0" fontId="0" fillId="0" borderId="0" xfId="0" applyFill="1" applyBorder="1" applyAlignment="1">
      <alignment horizontal="center" vertical="center" wrapText="1"/>
    </xf>
    <xf numFmtId="44" fontId="0" fillId="0" borderId="0" xfId="1" applyFont="1" applyBorder="1" applyAlignment="1">
      <alignment horizontal="center" vertical="center"/>
    </xf>
    <xf numFmtId="10" fontId="0" fillId="0" borderId="0" xfId="2" applyNumberFormat="1" applyFont="1" applyBorder="1" applyAlignment="1">
      <alignment vertical="center"/>
    </xf>
    <xf numFmtId="9" fontId="0" fillId="0" borderId="0" xfId="2" applyFont="1" applyBorder="1" applyAlignment="1">
      <alignment vertical="center"/>
    </xf>
    <xf numFmtId="44" fontId="0" fillId="0" borderId="0" xfId="0" applyNumberFormat="1" applyBorder="1"/>
    <xf numFmtId="0" fontId="0" fillId="0" borderId="6" xfId="1" applyNumberFormat="1" applyFont="1" applyBorder="1" applyAlignment="1">
      <alignment vertical="center"/>
    </xf>
    <xf numFmtId="44" fontId="0" fillId="0" borderId="6" xfId="1" applyFont="1" applyBorder="1" applyAlignment="1" applyProtection="1">
      <alignment vertical="center"/>
      <protection locked="0"/>
    </xf>
    <xf numFmtId="0" fontId="0" fillId="0" borderId="0" xfId="0" applyBorder="1" applyAlignment="1">
      <alignment vertical="center" textRotation="90" wrapText="1"/>
    </xf>
    <xf numFmtId="0" fontId="0" fillId="0" borderId="0" xfId="0" applyBorder="1" applyAlignment="1">
      <alignment vertical="center" wrapText="1"/>
    </xf>
    <xf numFmtId="0" fontId="9" fillId="0" borderId="0" xfId="3" applyFont="1" applyBorder="1" applyAlignment="1">
      <alignment horizontal="left" vertical="center"/>
    </xf>
    <xf numFmtId="0" fontId="9" fillId="0" borderId="0" xfId="3" applyFont="1" applyAlignment="1">
      <alignment vertical="center"/>
    </xf>
    <xf numFmtId="0" fontId="9" fillId="0" borderId="0" xfId="3" applyFont="1" applyAlignment="1">
      <alignment horizontal="center" vertical="center"/>
    </xf>
    <xf numFmtId="0" fontId="9" fillId="0" borderId="0" xfId="3" applyFont="1"/>
    <xf numFmtId="0" fontId="10" fillId="0" borderId="0" xfId="3" applyFont="1" applyAlignment="1">
      <alignment wrapText="1"/>
    </xf>
    <xf numFmtId="0" fontId="10" fillId="0" borderId="0" xfId="0" applyFont="1" applyAlignment="1"/>
    <xf numFmtId="0" fontId="11" fillId="0" borderId="0" xfId="0" applyFont="1"/>
    <xf numFmtId="0" fontId="10" fillId="0" borderId="0" xfId="4" applyFont="1" applyAlignment="1">
      <alignment vertical="center"/>
    </xf>
    <xf numFmtId="0" fontId="10" fillId="0" borderId="0" xfId="4" applyFont="1" applyAlignment="1">
      <alignment horizontal="center" vertical="center"/>
    </xf>
    <xf numFmtId="0" fontId="3" fillId="0" borderId="0" xfId="0" applyFont="1"/>
    <xf numFmtId="0" fontId="10" fillId="0" borderId="0" xfId="3" applyFont="1" applyAlignment="1">
      <alignment wrapText="1"/>
    </xf>
    <xf numFmtId="0" fontId="10" fillId="0" borderId="0" xfId="0" applyFont="1" applyAlignment="1"/>
    <xf numFmtId="0" fontId="0" fillId="4" borderId="0" xfId="0" applyFill="1"/>
    <xf numFmtId="44" fontId="12" fillId="0" borderId="0" xfId="0" applyNumberFormat="1" applyFont="1" applyBorder="1" applyAlignment="1">
      <alignment vertical="center"/>
    </xf>
    <xf numFmtId="0" fontId="12" fillId="0" borderId="0" xfId="0" applyFont="1" applyBorder="1" applyAlignment="1">
      <alignment horizontal="center" vertical="center"/>
    </xf>
    <xf numFmtId="44" fontId="12" fillId="0" borderId="0" xfId="1" applyFont="1" applyBorder="1" applyAlignment="1">
      <alignment vertical="center"/>
    </xf>
    <xf numFmtId="44" fontId="12"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13" fillId="0" borderId="0" xfId="0" applyFont="1" applyBorder="1"/>
    <xf numFmtId="0" fontId="14" fillId="0" borderId="0" xfId="0" applyFont="1"/>
    <xf numFmtId="0" fontId="15" fillId="0" borderId="0" xfId="0" applyFont="1" applyBorder="1" applyAlignment="1">
      <alignment horizontal="center" vertical="center" wrapText="1"/>
    </xf>
    <xf numFmtId="44" fontId="14" fillId="0" borderId="28" xfId="0" applyNumberFormat="1" applyFont="1" applyBorder="1"/>
    <xf numFmtId="0" fontId="14" fillId="0" borderId="29" xfId="0" applyFont="1" applyBorder="1" applyAlignment="1">
      <alignment horizontal="center"/>
    </xf>
    <xf numFmtId="44" fontId="14" fillId="0" borderId="30" xfId="0" applyNumberFormat="1" applyFont="1" applyBorder="1"/>
    <xf numFmtId="0" fontId="15" fillId="0" borderId="31" xfId="0" applyFont="1" applyBorder="1" applyAlignment="1">
      <alignment horizontal="center" vertical="center" wrapText="1"/>
    </xf>
    <xf numFmtId="44" fontId="12" fillId="0" borderId="32" xfId="0" applyNumberFormat="1" applyFont="1" applyBorder="1" applyAlignment="1">
      <alignment vertical="center"/>
    </xf>
    <xf numFmtId="0" fontId="12" fillId="0" borderId="33" xfId="0" applyFont="1" applyBorder="1" applyAlignment="1">
      <alignment horizontal="center" vertical="center"/>
    </xf>
    <xf numFmtId="44" fontId="12" fillId="0" borderId="34" xfId="1" applyFont="1" applyBorder="1" applyAlignment="1">
      <alignment vertical="center"/>
    </xf>
    <xf numFmtId="44" fontId="12" fillId="0" borderId="2" xfId="0" applyNumberFormat="1" applyFont="1" applyBorder="1" applyAlignment="1" applyProtection="1">
      <alignment vertical="center"/>
      <protection locked="0"/>
    </xf>
    <xf numFmtId="0" fontId="12" fillId="0" borderId="1" xfId="0" applyFont="1" applyBorder="1" applyAlignment="1">
      <alignment horizontal="center" vertical="center"/>
    </xf>
    <xf numFmtId="0" fontId="12" fillId="0" borderId="1" xfId="0" applyFont="1" applyBorder="1" applyAlignment="1">
      <alignment vertical="center"/>
    </xf>
    <xf numFmtId="0" fontId="13" fillId="0" borderId="1" xfId="0" applyFont="1" applyBorder="1" applyAlignment="1">
      <alignment wrapText="1"/>
    </xf>
    <xf numFmtId="44" fontId="14" fillId="0" borderId="0" xfId="0" applyNumberFormat="1" applyFont="1" applyBorder="1"/>
    <xf numFmtId="0" fontId="14" fillId="0" borderId="0" xfId="0" applyFont="1" applyBorder="1"/>
    <xf numFmtId="0" fontId="14" fillId="0" borderId="6" xfId="0" applyFont="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xf numFmtId="0" fontId="14" fillId="0" borderId="7" xfId="0" applyFont="1" applyBorder="1"/>
    <xf numFmtId="0" fontId="14" fillId="0" borderId="4" xfId="0" applyFont="1" applyBorder="1" applyAlignment="1"/>
    <xf numFmtId="0" fontId="14" fillId="0" borderId="3" xfId="0" applyFont="1" applyBorder="1" applyAlignment="1"/>
    <xf numFmtId="0" fontId="14" fillId="0" borderId="1" xfId="0" applyFont="1" applyBorder="1" applyAlignment="1"/>
    <xf numFmtId="44" fontId="13" fillId="0" borderId="1" xfId="0" applyNumberFormat="1" applyFont="1" applyBorder="1" applyAlignment="1">
      <alignment vertical="center"/>
    </xf>
    <xf numFmtId="0" fontId="13" fillId="0" borderId="1" xfId="0" applyFont="1" applyBorder="1" applyAlignment="1">
      <alignment horizontal="center" vertical="center"/>
    </xf>
    <xf numFmtId="44" fontId="12" fillId="0" borderId="4" xfId="1" applyFont="1" applyBorder="1" applyAlignment="1" applyProtection="1">
      <alignment vertical="center"/>
      <protection locked="0"/>
    </xf>
    <xf numFmtId="0" fontId="12" fillId="0" borderId="13" xfId="0" applyFont="1" applyBorder="1" applyAlignment="1">
      <alignment horizontal="center" vertical="center"/>
    </xf>
    <xf numFmtId="0" fontId="12" fillId="0" borderId="12" xfId="0" applyFont="1" applyBorder="1" applyAlignment="1">
      <alignment horizontal="right" vertical="center"/>
    </xf>
    <xf numFmtId="0" fontId="12" fillId="2" borderId="3" xfId="0" applyFont="1" applyFill="1" applyBorder="1"/>
    <xf numFmtId="0" fontId="13" fillId="0" borderId="1" xfId="0" applyFont="1" applyBorder="1"/>
    <xf numFmtId="0" fontId="14" fillId="2" borderId="9" xfId="0" applyFont="1" applyFill="1" applyBorder="1"/>
    <xf numFmtId="0" fontId="14" fillId="2" borderId="8" xfId="0" applyFont="1" applyFill="1" applyBorder="1"/>
    <xf numFmtId="0" fontId="0" fillId="0" borderId="0" xfId="0"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wrapText="1"/>
    </xf>
    <xf numFmtId="0" fontId="15"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0" xfId="0" applyFont="1" applyAlignment="1">
      <alignment wrapText="1"/>
    </xf>
    <xf numFmtId="0" fontId="19" fillId="0" borderId="1" xfId="0" applyFont="1" applyBorder="1" applyAlignment="1">
      <alignment horizontal="left" vertical="center" wrapText="1"/>
    </xf>
    <xf numFmtId="0" fontId="14" fillId="0" borderId="1" xfId="0" applyFont="1" applyBorder="1" applyAlignment="1">
      <alignment horizontal="left" vertical="top" wrapText="1"/>
    </xf>
    <xf numFmtId="0" fontId="15" fillId="0" borderId="1" xfId="0" applyFont="1" applyBorder="1" applyAlignment="1">
      <alignment vertical="center"/>
    </xf>
    <xf numFmtId="0" fontId="0" fillId="0" borderId="0" xfId="0" applyAlignment="1">
      <alignment horizontal="left"/>
    </xf>
    <xf numFmtId="0" fontId="0" fillId="0" borderId="0" xfId="0"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10" fillId="0" borderId="0" xfId="3" applyFont="1" applyAlignment="1">
      <alignment wrapText="1"/>
    </xf>
    <xf numFmtId="0" fontId="10" fillId="0" borderId="0" xfId="0" applyFont="1" applyAlignment="1"/>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3" fillId="0" borderId="1" xfId="0" applyFont="1" applyBorder="1" applyAlignment="1"/>
    <xf numFmtId="0" fontId="3" fillId="0" borderId="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5"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xf>
    <xf numFmtId="0" fontId="0" fillId="0" borderId="8" xfId="0" applyBorder="1" applyAlignment="1">
      <alignment vertical="center" textRotation="90" wrapText="1"/>
    </xf>
    <xf numFmtId="0" fontId="4" fillId="0" borderId="1" xfId="0" applyFont="1" applyBorder="1" applyAlignment="1">
      <alignment horizontal="center" vertical="center" wrapText="1"/>
    </xf>
    <xf numFmtId="0" fontId="4" fillId="0" borderId="1" xfId="0" applyFon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textRotation="90" wrapText="1"/>
    </xf>
    <xf numFmtId="44" fontId="0" fillId="0" borderId="7" xfId="0" applyNumberFormat="1" applyBorder="1"/>
    <xf numFmtId="0" fontId="0" fillId="0" borderId="6" xfId="0" applyBorder="1" applyAlignment="1">
      <alignment horizontal="center" vertical="center"/>
    </xf>
    <xf numFmtId="0" fontId="0" fillId="0" borderId="1" xfId="0" applyBorder="1" applyAlignment="1">
      <alignment horizontal="center"/>
    </xf>
    <xf numFmtId="0" fontId="0" fillId="0" borderId="6" xfId="0" applyBorder="1"/>
    <xf numFmtId="0" fontId="0" fillId="0" borderId="41" xfId="0" applyBorder="1" applyAlignment="1">
      <alignment horizontal="center" vertical="center"/>
    </xf>
    <xf numFmtId="0" fontId="0" fillId="0" borderId="42" xfId="0" applyBorder="1" applyAlignment="1">
      <alignment horizontal="right" vertical="center"/>
    </xf>
    <xf numFmtId="44" fontId="0" fillId="0" borderId="6" xfId="1" applyFont="1" applyBorder="1"/>
    <xf numFmtId="0" fontId="0" fillId="0" borderId="1" xfId="0" applyBorder="1" applyAlignment="1">
      <alignment horizontal="right" vertical="center"/>
    </xf>
    <xf numFmtId="44" fontId="0" fillId="0" borderId="6" xfId="1" applyFont="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0" fillId="4" borderId="2" xfId="0" applyFill="1" applyBorder="1" applyAlignment="1">
      <alignmen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xf>
    <xf numFmtId="0" fontId="10" fillId="0" borderId="0" xfId="3" applyFont="1" applyAlignment="1">
      <alignment wrapText="1"/>
    </xf>
    <xf numFmtId="0" fontId="10" fillId="0" borderId="0" xfId="0" applyFont="1" applyAlignment="1"/>
    <xf numFmtId="0" fontId="0" fillId="0" borderId="36" xfId="0" applyFill="1" applyBorder="1" applyAlignment="1">
      <alignment horizontal="center" vertical="center"/>
    </xf>
    <xf numFmtId="0" fontId="0" fillId="0" borderId="37" xfId="0" applyFill="1" applyBorder="1" applyAlignment="1">
      <alignment horizontal="right" vertical="center"/>
    </xf>
    <xf numFmtId="44" fontId="0" fillId="0" borderId="7" xfId="1" applyFont="1" applyBorder="1"/>
    <xf numFmtId="44" fontId="0" fillId="0" borderId="7" xfId="0" applyNumberFormat="1" applyFill="1" applyBorder="1" applyAlignment="1">
      <alignment vertical="center"/>
    </xf>
    <xf numFmtId="0" fontId="0" fillId="0" borderId="7" xfId="0" applyFill="1" applyBorder="1" applyAlignment="1">
      <alignment horizontal="center" vertical="center"/>
    </xf>
    <xf numFmtId="0" fontId="3" fillId="0" borderId="0" xfId="0" applyFont="1" applyAlignment="1">
      <alignment horizontal="left"/>
    </xf>
    <xf numFmtId="0" fontId="10" fillId="0" borderId="0" xfId="3" applyFont="1" applyAlignment="1">
      <alignment horizontal="center" wrapText="1"/>
    </xf>
    <xf numFmtId="0" fontId="0" fillId="0" borderId="6"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21" fillId="0" borderId="0" xfId="0" applyFont="1" applyAlignment="1">
      <alignment horizontal="left"/>
    </xf>
    <xf numFmtId="0" fontId="3" fillId="0" borderId="40" xfId="0" applyFont="1" applyBorder="1" applyAlignment="1">
      <alignment horizontal="center"/>
    </xf>
    <xf numFmtId="0" fontId="3" fillId="0" borderId="0" xfId="0" applyFont="1" applyBorder="1" applyAlignment="1">
      <alignment horizontal="center"/>
    </xf>
    <xf numFmtId="0" fontId="10" fillId="0" borderId="0" xfId="3" applyFont="1" applyAlignment="1">
      <alignment wrapText="1"/>
    </xf>
    <xf numFmtId="0" fontId="10" fillId="0" borderId="0" xfId="0" applyFont="1" applyAlignment="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vertical="center" wrapText="1"/>
    </xf>
    <xf numFmtId="0" fontId="0" fillId="0" borderId="11"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20"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0" borderId="6" xfId="0" applyBorder="1" applyAlignment="1">
      <alignment horizontal="left" vertical="center"/>
    </xf>
    <xf numFmtId="0" fontId="0" fillId="0" borderId="7" xfId="0" applyBorder="1" applyAlignment="1">
      <alignment horizontal="left"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4" fillId="0" borderId="2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5"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wrapText="1"/>
    </xf>
  </cellXfs>
  <cellStyles count="5">
    <cellStyle name="Normalny" xfId="0" builtinId="0"/>
    <cellStyle name="Normalny_Arkusz9" xfId="3"/>
    <cellStyle name="Normalny_kardiowert_w2-zal2" xfId="4"/>
    <cellStyle name="Procentowy" xfId="2" builtinId="5"/>
    <cellStyle name="Walutowy" xfId="1" builtinId="4"/>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topLeftCell="A10" zoomScaleNormal="100" zoomScaleSheetLayoutView="100" workbookViewId="0">
      <selection activeCell="B30" sqref="B30"/>
    </sheetView>
  </sheetViews>
  <sheetFormatPr defaultRowHeight="14.25"/>
  <cols>
    <col min="1" max="1" width="8.125" customWidth="1"/>
    <col min="2" max="2" width="36.375" customWidth="1"/>
    <col min="3" max="3" width="18.125" customWidth="1"/>
    <col min="4" max="4" width="34.125" customWidth="1"/>
    <col min="9" max="9" width="16.25" customWidth="1"/>
    <col min="10" max="10" width="13.875" bestFit="1" customWidth="1"/>
    <col min="12" max="12" width="14.5" bestFit="1" customWidth="1"/>
    <col min="14" max="14" width="13.125" style="62" bestFit="1" customWidth="1"/>
    <col min="15" max="15" width="13.125" bestFit="1" customWidth="1"/>
    <col min="16" max="16" width="12" bestFit="1" customWidth="1"/>
    <col min="17" max="17" width="11" bestFit="1" customWidth="1"/>
    <col min="18" max="18" width="13.125" bestFit="1" customWidth="1"/>
    <col min="20" max="20" width="13.125" bestFit="1" customWidth="1"/>
  </cols>
  <sheetData>
    <row r="1" spans="2:17" ht="15">
      <c r="B1" s="116" t="s">
        <v>92</v>
      </c>
      <c r="N1"/>
    </row>
    <row r="2" spans="2:17">
      <c r="B2" t="s">
        <v>50</v>
      </c>
      <c r="N2" s="96"/>
      <c r="O2" s="80"/>
      <c r="P2" s="80"/>
      <c r="Q2" s="80"/>
    </row>
    <row r="3" spans="2:17" ht="15">
      <c r="B3" s="177" t="s">
        <v>27</v>
      </c>
      <c r="C3" s="177"/>
      <c r="D3" s="177"/>
      <c r="E3" s="177"/>
      <c r="F3" s="177"/>
      <c r="G3" s="177"/>
      <c r="H3" s="177"/>
      <c r="I3" s="177"/>
      <c r="J3" s="177"/>
      <c r="K3" s="177"/>
      <c r="L3" s="177"/>
      <c r="N3" s="96"/>
      <c r="O3" s="80"/>
      <c r="P3" s="80"/>
      <c r="Q3" s="80"/>
    </row>
    <row r="4" spans="2:17" ht="42.75">
      <c r="B4" s="178" t="s">
        <v>65</v>
      </c>
      <c r="C4" s="179"/>
      <c r="D4" s="180"/>
      <c r="E4" s="170" t="s">
        <v>14</v>
      </c>
      <c r="F4" s="170" t="s">
        <v>15</v>
      </c>
      <c r="G4" s="170" t="s">
        <v>16</v>
      </c>
      <c r="H4" s="170" t="s">
        <v>17</v>
      </c>
      <c r="I4" s="169" t="s">
        <v>64</v>
      </c>
      <c r="J4" s="13" t="s">
        <v>62</v>
      </c>
      <c r="K4" s="170" t="s">
        <v>73</v>
      </c>
      <c r="L4" s="170" t="s">
        <v>63</v>
      </c>
      <c r="N4" s="97"/>
      <c r="O4" s="98"/>
      <c r="P4" s="98"/>
      <c r="Q4" s="80"/>
    </row>
    <row r="5" spans="2:17">
      <c r="B5" s="53" t="s">
        <v>51</v>
      </c>
      <c r="C5" s="53" t="s">
        <v>52</v>
      </c>
      <c r="D5" s="53" t="s">
        <v>53</v>
      </c>
      <c r="E5" s="53" t="s">
        <v>54</v>
      </c>
      <c r="F5" s="53" t="s">
        <v>55</v>
      </c>
      <c r="G5" s="53" t="s">
        <v>56</v>
      </c>
      <c r="H5" s="53" t="s">
        <v>57</v>
      </c>
      <c r="I5" s="53" t="s">
        <v>58</v>
      </c>
      <c r="J5" s="53" t="s">
        <v>59</v>
      </c>
      <c r="K5" s="53" t="s">
        <v>60</v>
      </c>
      <c r="L5" s="53" t="s">
        <v>61</v>
      </c>
      <c r="N5" s="96"/>
      <c r="O5" s="80"/>
      <c r="P5" s="80"/>
      <c r="Q5" s="80"/>
    </row>
    <row r="6" spans="2:17" ht="18" customHeight="1">
      <c r="B6" s="215" t="s">
        <v>83</v>
      </c>
      <c r="C6" s="181" t="s">
        <v>7</v>
      </c>
      <c r="D6" s="48" t="s">
        <v>3</v>
      </c>
      <c r="E6" s="49">
        <v>12</v>
      </c>
      <c r="F6" s="49">
        <v>24</v>
      </c>
      <c r="G6" s="49">
        <f>F6*H6</f>
        <v>8760</v>
      </c>
      <c r="H6" s="49">
        <v>365</v>
      </c>
      <c r="I6" s="50"/>
      <c r="J6" s="51">
        <f t="shared" ref="J6:J23" si="0">G6*I6</f>
        <v>0</v>
      </c>
      <c r="K6" s="52">
        <v>8</v>
      </c>
      <c r="L6" s="50">
        <f t="shared" ref="L6:L13" si="1">J6*(100+K6)/100</f>
        <v>0</v>
      </c>
      <c r="N6" s="99"/>
      <c r="O6" s="57"/>
      <c r="P6" s="100"/>
      <c r="Q6" s="80"/>
    </row>
    <row r="7" spans="2:17" ht="18" customHeight="1">
      <c r="B7" s="216"/>
      <c r="C7" s="181"/>
      <c r="D7" s="7" t="s">
        <v>4</v>
      </c>
      <c r="E7" s="33">
        <v>12</v>
      </c>
      <c r="F7" s="33">
        <v>11</v>
      </c>
      <c r="G7" s="33">
        <f t="shared" ref="G7:G13" si="2">F7*H7</f>
        <v>4015</v>
      </c>
      <c r="H7" s="33">
        <v>365</v>
      </c>
      <c r="I7" s="34"/>
      <c r="J7" s="11">
        <f t="shared" si="0"/>
        <v>0</v>
      </c>
      <c r="K7" s="35">
        <v>8</v>
      </c>
      <c r="L7" s="34">
        <f t="shared" si="1"/>
        <v>0</v>
      </c>
      <c r="N7" s="99"/>
      <c r="O7" s="57"/>
      <c r="P7" s="100"/>
      <c r="Q7" s="80"/>
    </row>
    <row r="8" spans="2:17" ht="18" customHeight="1">
      <c r="B8" s="216"/>
      <c r="C8" s="182"/>
      <c r="D8" s="7" t="s">
        <v>30</v>
      </c>
      <c r="E8" s="33">
        <v>12</v>
      </c>
      <c r="F8" s="33">
        <v>45</v>
      </c>
      <c r="G8" s="33">
        <f t="shared" si="2"/>
        <v>16425</v>
      </c>
      <c r="H8" s="33">
        <v>365</v>
      </c>
      <c r="I8" s="37"/>
      <c r="J8" s="11">
        <f t="shared" si="0"/>
        <v>0</v>
      </c>
      <c r="K8" s="35">
        <v>8</v>
      </c>
      <c r="L8" s="34">
        <f t="shared" si="1"/>
        <v>0</v>
      </c>
      <c r="N8" s="99"/>
      <c r="O8" s="57"/>
      <c r="P8" s="100"/>
      <c r="Q8" s="80"/>
    </row>
    <row r="9" spans="2:17" ht="18" customHeight="1">
      <c r="B9" s="216"/>
      <c r="C9" s="27" t="s">
        <v>13</v>
      </c>
      <c r="D9" s="29" t="s">
        <v>77</v>
      </c>
      <c r="E9" s="29">
        <v>12</v>
      </c>
      <c r="F9" s="29">
        <v>1</v>
      </c>
      <c r="G9" s="33">
        <f t="shared" ref="G9:G10" si="3">F9*H9</f>
        <v>365</v>
      </c>
      <c r="H9" s="33">
        <v>365</v>
      </c>
      <c r="I9" s="36"/>
      <c r="J9" s="11">
        <f t="shared" si="0"/>
        <v>0</v>
      </c>
      <c r="K9" s="35">
        <v>8</v>
      </c>
      <c r="L9" s="34">
        <f t="shared" ref="L9:L10" si="4">J9*(100+K9)/100</f>
        <v>0</v>
      </c>
      <c r="N9" s="99"/>
      <c r="O9" s="57"/>
      <c r="P9" s="100"/>
      <c r="Q9" s="80"/>
    </row>
    <row r="10" spans="2:17" ht="18" customHeight="1">
      <c r="B10" s="216"/>
      <c r="C10" s="181"/>
      <c r="D10" s="29" t="s">
        <v>78</v>
      </c>
      <c r="E10" s="29">
        <v>12</v>
      </c>
      <c r="F10" s="29">
        <v>1</v>
      </c>
      <c r="G10" s="33">
        <f t="shared" si="3"/>
        <v>365</v>
      </c>
      <c r="H10" s="33">
        <v>365</v>
      </c>
      <c r="I10" s="36"/>
      <c r="J10" s="11">
        <f t="shared" si="0"/>
        <v>0</v>
      </c>
      <c r="K10" s="35">
        <v>8</v>
      </c>
      <c r="L10" s="34">
        <f t="shared" si="4"/>
        <v>0</v>
      </c>
      <c r="N10" s="99"/>
      <c r="O10" s="57"/>
      <c r="P10" s="100"/>
      <c r="Q10" s="80"/>
    </row>
    <row r="11" spans="2:17" ht="18" customHeight="1">
      <c r="B11" s="216"/>
      <c r="C11" s="48"/>
      <c r="D11" s="29" t="s">
        <v>79</v>
      </c>
      <c r="E11" s="29">
        <v>12</v>
      </c>
      <c r="F11" s="29">
        <v>1</v>
      </c>
      <c r="G11" s="29">
        <f t="shared" si="2"/>
        <v>365</v>
      </c>
      <c r="H11" s="29">
        <v>365</v>
      </c>
      <c r="I11" s="36"/>
      <c r="J11" s="31">
        <f t="shared" si="0"/>
        <v>0</v>
      </c>
      <c r="K11" s="32">
        <v>8</v>
      </c>
      <c r="L11" s="30">
        <f t="shared" si="1"/>
        <v>0</v>
      </c>
      <c r="N11" s="99"/>
      <c r="O11" s="57"/>
      <c r="P11" s="100"/>
      <c r="Q11" s="80"/>
    </row>
    <row r="12" spans="2:17" ht="18" customHeight="1">
      <c r="B12" s="216"/>
      <c r="C12" s="174" t="s">
        <v>12</v>
      </c>
      <c r="D12" s="7" t="s">
        <v>5</v>
      </c>
      <c r="E12" s="29">
        <v>12</v>
      </c>
      <c r="F12" s="29">
        <v>2</v>
      </c>
      <c r="G12" s="29">
        <f t="shared" si="2"/>
        <v>730</v>
      </c>
      <c r="H12" s="29">
        <v>365</v>
      </c>
      <c r="I12" s="36"/>
      <c r="J12" s="31">
        <f t="shared" si="0"/>
        <v>0</v>
      </c>
      <c r="K12" s="32">
        <v>8</v>
      </c>
      <c r="L12" s="30">
        <f t="shared" si="1"/>
        <v>0</v>
      </c>
      <c r="N12" s="99"/>
      <c r="O12" s="57"/>
      <c r="P12" s="100"/>
      <c r="Q12" s="80"/>
    </row>
    <row r="13" spans="2:17" ht="18" customHeight="1">
      <c r="B13" s="216"/>
      <c r="C13" s="2"/>
      <c r="D13" s="7" t="s">
        <v>6</v>
      </c>
      <c r="E13" s="29">
        <v>12</v>
      </c>
      <c r="F13" s="29">
        <v>1</v>
      </c>
      <c r="G13" s="29">
        <f t="shared" si="2"/>
        <v>365</v>
      </c>
      <c r="H13" s="29">
        <v>365</v>
      </c>
      <c r="I13" s="36"/>
      <c r="J13" s="31">
        <f t="shared" si="0"/>
        <v>0</v>
      </c>
      <c r="K13" s="32">
        <v>23</v>
      </c>
      <c r="L13" s="30">
        <f t="shared" si="1"/>
        <v>0</v>
      </c>
      <c r="N13" s="99"/>
      <c r="O13" s="57"/>
      <c r="P13" s="100"/>
      <c r="Q13" s="80"/>
    </row>
    <row r="14" spans="2:17" ht="18" customHeight="1">
      <c r="B14" s="215" t="s">
        <v>84</v>
      </c>
      <c r="C14" s="27" t="s">
        <v>7</v>
      </c>
      <c r="D14" s="7" t="s">
        <v>31</v>
      </c>
      <c r="E14" s="7">
        <v>12</v>
      </c>
      <c r="F14" s="7">
        <v>160</v>
      </c>
      <c r="G14" s="9">
        <f>F14*H14</f>
        <v>58400</v>
      </c>
      <c r="H14" s="6">
        <v>365</v>
      </c>
      <c r="I14" s="22"/>
      <c r="J14" s="12">
        <f t="shared" si="0"/>
        <v>0</v>
      </c>
      <c r="K14" s="23">
        <v>8</v>
      </c>
      <c r="L14" s="10">
        <f t="shared" ref="L14:L20" si="5">J14*(100+K14)/100</f>
        <v>0</v>
      </c>
      <c r="N14" s="99"/>
      <c r="O14" s="57"/>
      <c r="P14" s="100"/>
      <c r="Q14" s="80"/>
    </row>
    <row r="15" spans="2:17" ht="18" customHeight="1">
      <c r="B15" s="216"/>
      <c r="C15" s="181"/>
      <c r="D15" s="7" t="s">
        <v>38</v>
      </c>
      <c r="E15" s="7">
        <v>12</v>
      </c>
      <c r="F15" s="7">
        <v>4</v>
      </c>
      <c r="G15" s="9">
        <f>F15*H15</f>
        <v>1460</v>
      </c>
      <c r="H15" s="6">
        <v>365</v>
      </c>
      <c r="I15" s="22"/>
      <c r="J15" s="12">
        <f t="shared" si="0"/>
        <v>0</v>
      </c>
      <c r="K15" s="23">
        <v>8</v>
      </c>
      <c r="L15" s="10">
        <f t="shared" si="5"/>
        <v>0</v>
      </c>
      <c r="N15" s="99"/>
      <c r="O15" s="57"/>
      <c r="P15" s="100"/>
      <c r="Q15" s="80"/>
    </row>
    <row r="16" spans="2:17" ht="18" customHeight="1">
      <c r="B16" s="216"/>
      <c r="C16" s="181"/>
      <c r="D16" s="7" t="s">
        <v>0</v>
      </c>
      <c r="E16" s="7">
        <v>12</v>
      </c>
      <c r="F16" s="7">
        <v>13</v>
      </c>
      <c r="G16" s="9">
        <f t="shared" ref="G16:G20" si="6">F16*H16</f>
        <v>4745</v>
      </c>
      <c r="H16" s="6">
        <v>365</v>
      </c>
      <c r="I16" s="22"/>
      <c r="J16" s="12">
        <f t="shared" si="0"/>
        <v>0</v>
      </c>
      <c r="K16" s="23">
        <v>8</v>
      </c>
      <c r="L16" s="10">
        <f t="shared" si="5"/>
        <v>0</v>
      </c>
      <c r="N16" s="99"/>
      <c r="O16" s="57"/>
      <c r="P16" s="100"/>
      <c r="Q16" s="80"/>
    </row>
    <row r="17" spans="2:17" ht="18" customHeight="1">
      <c r="B17" s="216"/>
      <c r="C17" s="181"/>
      <c r="D17" s="7" t="s">
        <v>1</v>
      </c>
      <c r="E17" s="7">
        <v>12</v>
      </c>
      <c r="F17" s="7">
        <v>8</v>
      </c>
      <c r="G17" s="9">
        <f t="shared" si="6"/>
        <v>2920</v>
      </c>
      <c r="H17" s="6">
        <v>365</v>
      </c>
      <c r="I17" s="22"/>
      <c r="J17" s="12">
        <f t="shared" si="0"/>
        <v>0</v>
      </c>
      <c r="K17" s="23">
        <v>8</v>
      </c>
      <c r="L17" s="10">
        <f t="shared" si="5"/>
        <v>0</v>
      </c>
      <c r="N17" s="99"/>
      <c r="O17" s="57"/>
      <c r="P17" s="100"/>
      <c r="Q17" s="80"/>
    </row>
    <row r="18" spans="2:17" ht="18" customHeight="1">
      <c r="B18" s="216"/>
      <c r="C18" s="181"/>
      <c r="D18" s="8" t="s">
        <v>2</v>
      </c>
      <c r="E18" s="7">
        <v>12</v>
      </c>
      <c r="F18" s="8">
        <v>93</v>
      </c>
      <c r="G18" s="9">
        <f t="shared" si="6"/>
        <v>33945</v>
      </c>
      <c r="H18" s="6">
        <v>365</v>
      </c>
      <c r="I18" s="22"/>
      <c r="J18" s="12">
        <f t="shared" si="0"/>
        <v>0</v>
      </c>
      <c r="K18" s="23">
        <v>8</v>
      </c>
      <c r="L18" s="10">
        <f t="shared" si="5"/>
        <v>0</v>
      </c>
      <c r="N18" s="99"/>
      <c r="O18" s="57"/>
      <c r="P18" s="100"/>
      <c r="Q18" s="80"/>
    </row>
    <row r="19" spans="2:17" ht="18" customHeight="1">
      <c r="B19" s="216"/>
      <c r="C19" s="6" t="s">
        <v>13</v>
      </c>
      <c r="D19" s="7" t="s">
        <v>32</v>
      </c>
      <c r="E19" s="7">
        <v>12</v>
      </c>
      <c r="F19" s="7">
        <v>6</v>
      </c>
      <c r="G19" s="9">
        <f t="shared" si="6"/>
        <v>2190</v>
      </c>
      <c r="H19" s="6">
        <v>365</v>
      </c>
      <c r="I19" s="22"/>
      <c r="J19" s="12">
        <f t="shared" si="0"/>
        <v>0</v>
      </c>
      <c r="K19" s="23">
        <v>8</v>
      </c>
      <c r="L19" s="10">
        <f t="shared" si="5"/>
        <v>0</v>
      </c>
      <c r="N19" s="99"/>
      <c r="O19" s="57"/>
      <c r="P19" s="100"/>
      <c r="Q19" s="80"/>
    </row>
    <row r="20" spans="2:17" ht="18" customHeight="1">
      <c r="B20" s="218"/>
      <c r="C20" s="183"/>
      <c r="D20" s="7" t="s">
        <v>41</v>
      </c>
      <c r="E20" s="7">
        <v>12</v>
      </c>
      <c r="F20" s="7">
        <v>6</v>
      </c>
      <c r="G20" s="9">
        <f t="shared" si="6"/>
        <v>2190</v>
      </c>
      <c r="H20" s="6">
        <v>365</v>
      </c>
      <c r="I20" s="22"/>
      <c r="J20" s="12">
        <f t="shared" si="0"/>
        <v>0</v>
      </c>
      <c r="K20" s="23">
        <v>8</v>
      </c>
      <c r="L20" s="10">
        <f t="shared" si="5"/>
        <v>0</v>
      </c>
      <c r="N20" s="99"/>
      <c r="O20" s="57"/>
      <c r="P20" s="100"/>
      <c r="Q20" s="80"/>
    </row>
    <row r="21" spans="2:17" ht="14.25" customHeight="1">
      <c r="B21" s="215" t="s">
        <v>85</v>
      </c>
      <c r="C21" s="170" t="s">
        <v>7</v>
      </c>
      <c r="D21" s="1" t="s">
        <v>31</v>
      </c>
      <c r="E21" s="7">
        <v>12</v>
      </c>
      <c r="F21" s="7">
        <v>2</v>
      </c>
      <c r="G21" s="9">
        <f>F21*H21</f>
        <v>730</v>
      </c>
      <c r="H21" s="6">
        <v>365</v>
      </c>
      <c r="I21" s="22"/>
      <c r="J21" s="12">
        <f t="shared" si="0"/>
        <v>0</v>
      </c>
      <c r="K21" s="23">
        <v>8</v>
      </c>
      <c r="L21" s="10">
        <f t="shared" ref="L21" si="7">J21*(100+K21)/100</f>
        <v>0</v>
      </c>
      <c r="N21" s="99"/>
      <c r="O21" s="57"/>
      <c r="P21" s="100"/>
      <c r="Q21" s="80"/>
    </row>
    <row r="22" spans="2:17" ht="18.75">
      <c r="B22" s="216"/>
      <c r="C22" s="175" t="s">
        <v>13</v>
      </c>
      <c r="D22" s="1" t="s">
        <v>34</v>
      </c>
      <c r="E22" s="7">
        <v>12</v>
      </c>
      <c r="F22" s="7">
        <v>10</v>
      </c>
      <c r="G22" s="9">
        <f t="shared" ref="G22:G23" si="8">F22*H22</f>
        <v>3650</v>
      </c>
      <c r="H22" s="6">
        <v>365</v>
      </c>
      <c r="I22" s="22"/>
      <c r="J22" s="12">
        <f t="shared" si="0"/>
        <v>0</v>
      </c>
      <c r="K22" s="23">
        <v>23</v>
      </c>
      <c r="L22" s="10">
        <f t="shared" ref="L22:L23" si="9">J22*(100+K22)/100</f>
        <v>0</v>
      </c>
      <c r="N22" s="99"/>
      <c r="O22" s="57"/>
      <c r="P22" s="100"/>
      <c r="Q22" s="80"/>
    </row>
    <row r="23" spans="2:17" ht="60" customHeight="1">
      <c r="B23" s="216"/>
      <c r="C23" s="71" t="s">
        <v>29</v>
      </c>
      <c r="D23" s="72" t="s">
        <v>43</v>
      </c>
      <c r="E23" s="6">
        <v>12</v>
      </c>
      <c r="F23" s="6">
        <v>2</v>
      </c>
      <c r="G23" s="103">
        <f t="shared" si="8"/>
        <v>730</v>
      </c>
      <c r="H23" s="6">
        <v>365</v>
      </c>
      <c r="I23" s="104"/>
      <c r="J23" s="12">
        <f t="shared" si="0"/>
        <v>0</v>
      </c>
      <c r="K23" s="171">
        <v>8</v>
      </c>
      <c r="L23" s="73">
        <f t="shared" si="9"/>
        <v>0</v>
      </c>
      <c r="N23" s="99"/>
      <c r="O23" s="57"/>
      <c r="P23" s="100"/>
      <c r="Q23" s="80"/>
    </row>
    <row r="24" spans="2:17" ht="14.25" customHeight="1">
      <c r="B24" s="217" t="s">
        <v>94</v>
      </c>
      <c r="C24" s="28" t="s">
        <v>7</v>
      </c>
      <c r="D24" s="1" t="s">
        <v>1</v>
      </c>
      <c r="E24" s="7">
        <v>12</v>
      </c>
      <c r="F24" s="8">
        <v>2</v>
      </c>
      <c r="G24" s="9">
        <f>F24*H24</f>
        <v>730</v>
      </c>
      <c r="H24" s="7">
        <v>365</v>
      </c>
      <c r="I24" s="22"/>
      <c r="J24" s="11">
        <f>G24*I24</f>
        <v>0</v>
      </c>
      <c r="K24" s="23">
        <v>8</v>
      </c>
      <c r="L24" s="10">
        <f>J24*(100+K24)/100</f>
        <v>0</v>
      </c>
      <c r="N24" s="99"/>
      <c r="O24" s="57"/>
      <c r="P24" s="100"/>
      <c r="Q24" s="80"/>
    </row>
    <row r="25" spans="2:17">
      <c r="B25" s="217"/>
      <c r="C25" s="28"/>
      <c r="D25" s="4" t="s">
        <v>2</v>
      </c>
      <c r="E25" s="7">
        <v>12</v>
      </c>
      <c r="F25" s="7">
        <v>14</v>
      </c>
      <c r="G25" s="9">
        <f>F25*H25</f>
        <v>5110</v>
      </c>
      <c r="H25" s="7">
        <v>365</v>
      </c>
      <c r="I25" s="22"/>
      <c r="J25" s="11">
        <f>G25*I25</f>
        <v>0</v>
      </c>
      <c r="K25" s="23">
        <v>8</v>
      </c>
      <c r="L25" s="10">
        <f>J25*(100+K25)/100</f>
        <v>0</v>
      </c>
      <c r="N25" s="99"/>
      <c r="O25" s="57"/>
      <c r="P25" s="100"/>
      <c r="Q25" s="80"/>
    </row>
    <row r="26" spans="2:17" ht="18.75">
      <c r="B26" s="217"/>
      <c r="C26" s="175" t="s">
        <v>13</v>
      </c>
      <c r="D26" s="1" t="s">
        <v>41</v>
      </c>
      <c r="E26" s="7">
        <v>12</v>
      </c>
      <c r="F26" s="7">
        <v>1</v>
      </c>
      <c r="G26" s="9">
        <f>F26*H26</f>
        <v>365</v>
      </c>
      <c r="H26" s="7">
        <v>365</v>
      </c>
      <c r="I26" s="22"/>
      <c r="J26" s="11">
        <f t="shared" ref="J26:J27" si="10">G26*I26</f>
        <v>0</v>
      </c>
      <c r="K26" s="23">
        <v>8</v>
      </c>
      <c r="L26" s="10">
        <f t="shared" ref="L26:L27" si="11">J26*(100+K26)/100</f>
        <v>0</v>
      </c>
      <c r="N26" s="99"/>
      <c r="O26" s="57"/>
      <c r="P26" s="100"/>
      <c r="Q26" s="80"/>
    </row>
    <row r="27" spans="2:17" ht="15.75">
      <c r="B27" s="217"/>
      <c r="C27" s="185" t="s">
        <v>29</v>
      </c>
      <c r="D27" s="186" t="s">
        <v>43</v>
      </c>
      <c r="E27" s="8">
        <v>12</v>
      </c>
      <c r="F27" s="8">
        <v>2</v>
      </c>
      <c r="G27" s="9">
        <f t="shared" ref="G27" si="12">F27*H27</f>
        <v>730</v>
      </c>
      <c r="H27" s="7">
        <v>365</v>
      </c>
      <c r="I27" s="22"/>
      <c r="J27" s="11">
        <f t="shared" si="10"/>
        <v>0</v>
      </c>
      <c r="K27" s="23">
        <v>23</v>
      </c>
      <c r="L27" s="10">
        <f t="shared" si="11"/>
        <v>0</v>
      </c>
      <c r="N27" s="99"/>
      <c r="O27" s="57"/>
      <c r="P27" s="100"/>
      <c r="Q27" s="80"/>
    </row>
    <row r="28" spans="2:17">
      <c r="I28" s="16"/>
      <c r="J28" s="16"/>
      <c r="K28" s="16"/>
      <c r="L28" s="16"/>
      <c r="N28" s="96"/>
      <c r="O28" s="80"/>
      <c r="P28" s="80"/>
      <c r="Q28" s="80"/>
    </row>
    <row r="29" spans="2:17">
      <c r="I29" s="1" t="s">
        <v>82</v>
      </c>
      <c r="J29" s="10">
        <f>SUM(J6:J27)</f>
        <v>0</v>
      </c>
      <c r="K29" s="23"/>
      <c r="L29" s="10">
        <f>SUM(L6:L27)</f>
        <v>0</v>
      </c>
      <c r="N29" s="96"/>
      <c r="O29" s="57"/>
      <c r="P29" s="80"/>
      <c r="Q29" s="80"/>
    </row>
    <row r="30" spans="2:17">
      <c r="N30" s="96"/>
      <c r="O30" s="80"/>
      <c r="P30" s="80"/>
      <c r="Q30" s="80"/>
    </row>
    <row r="31" spans="2:17">
      <c r="B31" s="1" t="s">
        <v>44</v>
      </c>
      <c r="C31" s="19" t="s">
        <v>45</v>
      </c>
      <c r="D31" s="20"/>
      <c r="E31" s="20"/>
      <c r="F31" s="20"/>
      <c r="G31" s="20"/>
      <c r="H31" s="20"/>
      <c r="I31" s="20"/>
      <c r="J31" s="20"/>
      <c r="K31" s="20"/>
      <c r="L31" s="21"/>
      <c r="M31" s="80"/>
      <c r="N31" s="80"/>
      <c r="O31" s="80"/>
      <c r="P31" s="80"/>
      <c r="Q31" s="80"/>
    </row>
    <row r="32" spans="2:17" ht="56.25" customHeight="1">
      <c r="B32" s="25" t="s">
        <v>36</v>
      </c>
      <c r="C32" s="219" t="s">
        <v>39</v>
      </c>
      <c r="D32" s="220"/>
      <c r="E32" s="220"/>
      <c r="F32" s="220"/>
      <c r="G32" s="220"/>
      <c r="H32" s="220"/>
      <c r="I32" s="220"/>
      <c r="J32" s="220"/>
      <c r="K32" s="220"/>
      <c r="L32" s="221"/>
      <c r="M32" s="80"/>
      <c r="N32" s="80"/>
      <c r="O32" s="80"/>
      <c r="P32" s="80"/>
      <c r="Q32" s="80"/>
    </row>
    <row r="33" spans="1:14" ht="14.25" customHeight="1">
      <c r="B33" s="1" t="s">
        <v>37</v>
      </c>
      <c r="C33" s="19" t="s">
        <v>40</v>
      </c>
      <c r="D33" s="20"/>
      <c r="E33" s="20"/>
      <c r="F33" s="20"/>
      <c r="G33" s="20"/>
      <c r="H33" s="20"/>
      <c r="I33" s="20"/>
      <c r="J33" s="20"/>
      <c r="K33" s="20"/>
      <c r="L33" s="21"/>
      <c r="M33" s="80"/>
      <c r="N33" s="80"/>
    </row>
    <row r="34" spans="1:14" ht="14.25" customHeight="1">
      <c r="B34" s="26" t="s">
        <v>33</v>
      </c>
      <c r="C34" s="19" t="s">
        <v>42</v>
      </c>
      <c r="D34" s="20"/>
      <c r="E34" s="20"/>
      <c r="F34" s="20"/>
      <c r="G34" s="20"/>
      <c r="H34" s="20"/>
      <c r="I34" s="20"/>
      <c r="J34" s="20"/>
      <c r="K34" s="20"/>
      <c r="L34" s="21"/>
      <c r="M34" s="80"/>
      <c r="N34" s="80"/>
    </row>
    <row r="36" spans="1:14">
      <c r="A36" s="107" t="s">
        <v>86</v>
      </c>
      <c r="B36" s="108"/>
      <c r="C36" s="108"/>
      <c r="D36" s="108"/>
      <c r="E36" s="109"/>
      <c r="F36" s="109" t="s">
        <v>164</v>
      </c>
      <c r="G36" s="109"/>
      <c r="H36" s="109"/>
      <c r="I36" s="109"/>
      <c r="J36" s="109"/>
      <c r="N36"/>
    </row>
    <row r="37" spans="1:14" ht="44.25" customHeight="1">
      <c r="A37" s="214" t="s">
        <v>87</v>
      </c>
      <c r="B37" s="214"/>
      <c r="C37" s="214"/>
      <c r="D37" s="214"/>
      <c r="E37" s="214"/>
      <c r="F37" s="214"/>
      <c r="G37" s="214"/>
      <c r="H37" s="214"/>
      <c r="I37" s="214"/>
      <c r="J37" s="214"/>
      <c r="K37" s="214"/>
      <c r="L37" s="214"/>
      <c r="N37"/>
    </row>
    <row r="38" spans="1:14">
      <c r="A38" s="172"/>
      <c r="B38" s="173"/>
      <c r="C38" s="173"/>
      <c r="D38" s="173"/>
      <c r="E38" s="173"/>
      <c r="F38" s="173"/>
      <c r="G38" s="173"/>
      <c r="H38" s="173"/>
      <c r="I38" s="173"/>
      <c r="J38" s="173"/>
      <c r="N38"/>
    </row>
    <row r="39" spans="1:14">
      <c r="A39" s="113" t="s">
        <v>88</v>
      </c>
      <c r="B39" s="114"/>
      <c r="C39" s="114"/>
      <c r="D39" s="114"/>
      <c r="E39" s="115"/>
      <c r="F39" s="115"/>
      <c r="G39" s="115"/>
      <c r="H39" t="s">
        <v>90</v>
      </c>
      <c r="I39" s="115"/>
      <c r="J39" s="115"/>
      <c r="N39"/>
    </row>
    <row r="40" spans="1:14">
      <c r="A40" s="113" t="s">
        <v>89</v>
      </c>
      <c r="B40" s="114"/>
      <c r="C40" s="114"/>
      <c r="D40" s="114"/>
      <c r="E40" s="115"/>
      <c r="F40" s="115"/>
      <c r="G40" s="115"/>
      <c r="H40" t="s">
        <v>91</v>
      </c>
      <c r="I40" s="115"/>
      <c r="J40" s="115"/>
      <c r="N40"/>
    </row>
    <row r="41" spans="1:14" ht="15">
      <c r="A41" s="213"/>
      <c r="B41" s="213"/>
      <c r="C41" s="213"/>
      <c r="D41" s="213"/>
      <c r="E41" s="213"/>
      <c r="F41" s="213"/>
      <c r="G41" s="213"/>
      <c r="H41" s="213"/>
      <c r="I41" s="213"/>
      <c r="J41" s="213"/>
      <c r="K41" s="213"/>
      <c r="L41" s="213"/>
    </row>
  </sheetData>
  <mergeCells count="7">
    <mergeCell ref="A41:L41"/>
    <mergeCell ref="A37:L37"/>
    <mergeCell ref="B6:B13"/>
    <mergeCell ref="B24:B27"/>
    <mergeCell ref="B14:B20"/>
    <mergeCell ref="B21:B23"/>
    <mergeCell ref="C32:L32"/>
  </mergeCells>
  <pageMargins left="0.70866141732283472" right="0.70866141732283472" top="0.74803149606299213" bottom="0.74803149606299213" header="0.31496062992125984" footer="0.31496062992125984"/>
  <pageSetup paperSize="9"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zoomScale="60" zoomScaleNormal="70" workbookViewId="0">
      <selection activeCell="I22" sqref="I22"/>
    </sheetView>
  </sheetViews>
  <sheetFormatPr defaultRowHeight="14.25"/>
  <cols>
    <col min="1" max="1" width="4.625" customWidth="1"/>
    <col min="2" max="2" width="11.75" customWidth="1"/>
    <col min="3" max="3" width="18" customWidth="1"/>
    <col min="4" max="4" width="28.625" bestFit="1" customWidth="1"/>
    <col min="5" max="5" width="17.875" customWidth="1"/>
    <col min="6" max="6" width="4.125" bestFit="1" customWidth="1"/>
    <col min="7" max="7" width="11.5" customWidth="1"/>
    <col min="8" max="8" width="4.625" bestFit="1" customWidth="1"/>
    <col min="9" max="9" width="11.375" customWidth="1"/>
    <col min="10" max="10" width="12" bestFit="1" customWidth="1"/>
    <col min="12" max="12" width="13.125" bestFit="1" customWidth="1"/>
    <col min="13" max="13" width="14" customWidth="1"/>
    <col min="14" max="14" width="5.875" customWidth="1"/>
    <col min="15" max="15" width="13.75" customWidth="1"/>
    <col min="16" max="16" width="12.375" customWidth="1"/>
  </cols>
  <sheetData>
    <row r="1" spans="2:17" ht="15">
      <c r="B1" s="116" t="s">
        <v>92</v>
      </c>
    </row>
    <row r="2" spans="2:17">
      <c r="B2" t="s">
        <v>50</v>
      </c>
      <c r="N2" s="96"/>
      <c r="O2" s="80"/>
      <c r="P2" s="80"/>
      <c r="Q2" s="80"/>
    </row>
    <row r="4" spans="2:17" ht="15">
      <c r="B4" s="223" t="s">
        <v>67</v>
      </c>
      <c r="C4" s="224"/>
      <c r="D4" s="224"/>
      <c r="E4" s="224"/>
      <c r="F4" s="224"/>
      <c r="G4" s="224"/>
      <c r="H4" s="224"/>
      <c r="I4" s="224"/>
      <c r="J4" s="224"/>
      <c r="K4" s="224"/>
      <c r="L4" s="224"/>
      <c r="M4" s="224"/>
    </row>
    <row r="5" spans="2:17" ht="114">
      <c r="B5" s="242" t="s">
        <v>66</v>
      </c>
      <c r="C5" s="243"/>
      <c r="D5" s="244"/>
      <c r="E5" s="46" t="s">
        <v>76</v>
      </c>
      <c r="F5" s="46" t="s">
        <v>68</v>
      </c>
      <c r="G5" s="46" t="s">
        <v>69</v>
      </c>
      <c r="H5" s="46" t="s">
        <v>68</v>
      </c>
      <c r="I5" s="176" t="s">
        <v>70</v>
      </c>
      <c r="J5" s="188" t="s">
        <v>71</v>
      </c>
      <c r="K5" s="46" t="s">
        <v>73</v>
      </c>
      <c r="L5" s="46" t="s">
        <v>72</v>
      </c>
      <c r="M5" s="188" t="s">
        <v>163</v>
      </c>
    </row>
    <row r="6" spans="2:17" ht="15" thickBot="1">
      <c r="B6" s="91" t="s">
        <v>51</v>
      </c>
      <c r="C6" s="91" t="s">
        <v>52</v>
      </c>
      <c r="D6" s="91" t="s">
        <v>53</v>
      </c>
      <c r="E6" s="91" t="s">
        <v>54</v>
      </c>
      <c r="F6" s="91" t="s">
        <v>55</v>
      </c>
      <c r="G6" s="91" t="s">
        <v>56</v>
      </c>
      <c r="H6" s="91" t="s">
        <v>57</v>
      </c>
      <c r="I6" s="91" t="s">
        <v>58</v>
      </c>
      <c r="J6" s="91" t="s">
        <v>59</v>
      </c>
      <c r="K6" s="91" t="s">
        <v>60</v>
      </c>
      <c r="L6" s="91" t="s">
        <v>61</v>
      </c>
      <c r="M6" s="1"/>
    </row>
    <row r="7" spans="2:17" ht="14.25" customHeight="1">
      <c r="B7" s="237" t="s">
        <v>83</v>
      </c>
      <c r="C7" s="245" t="s">
        <v>7</v>
      </c>
      <c r="D7" s="85" t="s">
        <v>3</v>
      </c>
      <c r="E7" s="74"/>
      <c r="F7" s="75" t="s">
        <v>25</v>
      </c>
      <c r="G7" s="76">
        <v>24</v>
      </c>
      <c r="H7" s="75" t="s">
        <v>25</v>
      </c>
      <c r="I7" s="77"/>
      <c r="J7" s="86">
        <f t="shared" ref="J7:J29" si="0">I7*G7</f>
        <v>0</v>
      </c>
      <c r="K7" s="87">
        <v>8</v>
      </c>
      <c r="L7" s="86">
        <f t="shared" ref="L7:L29" si="1">J7*(100+K7)/100</f>
        <v>0</v>
      </c>
      <c r="M7" s="1"/>
      <c r="N7" s="58"/>
    </row>
    <row r="8" spans="2:17">
      <c r="B8" s="238"/>
      <c r="C8" s="236"/>
      <c r="D8" s="54" t="s">
        <v>4</v>
      </c>
      <c r="E8" s="1"/>
      <c r="F8" s="17" t="s">
        <v>25</v>
      </c>
      <c r="G8" s="18">
        <v>60</v>
      </c>
      <c r="H8" s="17" t="s">
        <v>25</v>
      </c>
      <c r="I8" s="65"/>
      <c r="J8" s="45">
        <f t="shared" si="0"/>
        <v>0</v>
      </c>
      <c r="K8" s="41">
        <v>8</v>
      </c>
      <c r="L8" s="45">
        <f t="shared" si="1"/>
        <v>0</v>
      </c>
      <c r="M8" s="1"/>
    </row>
    <row r="9" spans="2:17">
      <c r="B9" s="238"/>
      <c r="C9" s="236"/>
      <c r="D9" s="54" t="s">
        <v>30</v>
      </c>
      <c r="E9" s="1"/>
      <c r="F9" s="17" t="s">
        <v>25</v>
      </c>
      <c r="G9" s="18">
        <v>100</v>
      </c>
      <c r="H9" s="17" t="s">
        <v>25</v>
      </c>
      <c r="I9" s="65"/>
      <c r="J9" s="45">
        <f t="shared" si="0"/>
        <v>0</v>
      </c>
      <c r="K9" s="41">
        <v>8</v>
      </c>
      <c r="L9" s="45">
        <f t="shared" si="1"/>
        <v>0</v>
      </c>
      <c r="M9" s="1"/>
    </row>
    <row r="10" spans="2:17">
      <c r="B10" s="238"/>
      <c r="C10" s="246" t="s">
        <v>13</v>
      </c>
      <c r="D10" s="29" t="s">
        <v>77</v>
      </c>
      <c r="E10" s="1"/>
      <c r="F10" s="64" t="s">
        <v>25</v>
      </c>
      <c r="G10" s="63">
        <v>20</v>
      </c>
      <c r="H10" s="64" t="s">
        <v>25</v>
      </c>
      <c r="I10" s="65"/>
      <c r="J10" s="45">
        <f t="shared" si="0"/>
        <v>0</v>
      </c>
      <c r="K10" s="41">
        <v>8</v>
      </c>
      <c r="L10" s="45">
        <f t="shared" si="1"/>
        <v>0</v>
      </c>
      <c r="M10" s="1"/>
    </row>
    <row r="11" spans="2:17">
      <c r="B11" s="238"/>
      <c r="C11" s="240"/>
      <c r="D11" s="29" t="s">
        <v>78</v>
      </c>
      <c r="E11" s="1"/>
      <c r="F11" s="64" t="s">
        <v>25</v>
      </c>
      <c r="G11" s="63">
        <v>10</v>
      </c>
      <c r="H11" s="64" t="s">
        <v>25</v>
      </c>
      <c r="I11" s="65"/>
      <c r="J11" s="45">
        <f t="shared" si="0"/>
        <v>0</v>
      </c>
      <c r="K11" s="41">
        <v>8</v>
      </c>
      <c r="L11" s="45">
        <f t="shared" si="1"/>
        <v>0</v>
      </c>
      <c r="M11" s="1"/>
    </row>
    <row r="12" spans="2:17">
      <c r="B12" s="238"/>
      <c r="C12" s="247"/>
      <c r="D12" s="29" t="s">
        <v>79</v>
      </c>
      <c r="E12" s="1"/>
      <c r="F12" s="64" t="s">
        <v>25</v>
      </c>
      <c r="G12" s="63">
        <v>15</v>
      </c>
      <c r="H12" s="64" t="s">
        <v>25</v>
      </c>
      <c r="I12" s="65"/>
      <c r="J12" s="45">
        <f t="shared" si="0"/>
        <v>0</v>
      </c>
      <c r="K12" s="41">
        <v>8</v>
      </c>
      <c r="L12" s="45">
        <f t="shared" si="1"/>
        <v>0</v>
      </c>
      <c r="M12" s="1"/>
    </row>
    <row r="13" spans="2:17" ht="18.75">
      <c r="B13" s="238"/>
      <c r="C13" s="69" t="s">
        <v>12</v>
      </c>
      <c r="D13" s="54" t="s">
        <v>5</v>
      </c>
      <c r="E13" s="1"/>
      <c r="F13" s="44" t="s">
        <v>25</v>
      </c>
      <c r="G13" s="40">
        <v>2</v>
      </c>
      <c r="H13" s="44" t="s">
        <v>25</v>
      </c>
      <c r="I13" s="65"/>
      <c r="J13" s="45">
        <f t="shared" si="0"/>
        <v>0</v>
      </c>
      <c r="K13" s="41">
        <v>8</v>
      </c>
      <c r="L13" s="45">
        <f t="shared" si="1"/>
        <v>0</v>
      </c>
      <c r="M13" s="1"/>
    </row>
    <row r="14" spans="2:17" ht="15" thickBot="1">
      <c r="B14" s="238"/>
      <c r="C14" s="92"/>
      <c r="D14" s="88" t="s">
        <v>6</v>
      </c>
      <c r="E14" s="81"/>
      <c r="F14" s="89" t="s">
        <v>25</v>
      </c>
      <c r="G14" s="90">
        <v>1</v>
      </c>
      <c r="H14" s="89" t="s">
        <v>25</v>
      </c>
      <c r="I14" s="82"/>
      <c r="J14" s="93">
        <f t="shared" si="0"/>
        <v>0</v>
      </c>
      <c r="K14" s="94">
        <v>8</v>
      </c>
      <c r="L14" s="93">
        <f t="shared" si="1"/>
        <v>0</v>
      </c>
      <c r="M14" s="1"/>
    </row>
    <row r="15" spans="2:17">
      <c r="B15" s="248" t="s">
        <v>84</v>
      </c>
      <c r="C15" s="239" t="s">
        <v>7</v>
      </c>
      <c r="D15" s="85" t="s">
        <v>31</v>
      </c>
      <c r="E15" s="16"/>
      <c r="F15" s="208" t="s">
        <v>25</v>
      </c>
      <c r="G15" s="209">
        <v>1500</v>
      </c>
      <c r="H15" s="208" t="s">
        <v>25</v>
      </c>
      <c r="I15" s="210"/>
      <c r="J15" s="211">
        <f t="shared" si="0"/>
        <v>0</v>
      </c>
      <c r="K15" s="212">
        <v>8</v>
      </c>
      <c r="L15" s="211">
        <f t="shared" si="1"/>
        <v>0</v>
      </c>
      <c r="M15" s="16"/>
      <c r="N15" s="58"/>
    </row>
    <row r="16" spans="2:17">
      <c r="B16" s="249"/>
      <c r="C16" s="240"/>
      <c r="D16" s="54" t="s">
        <v>38</v>
      </c>
      <c r="E16" s="1"/>
      <c r="F16" s="39" t="s">
        <v>25</v>
      </c>
      <c r="G16" s="40">
        <v>250</v>
      </c>
      <c r="H16" s="39" t="s">
        <v>25</v>
      </c>
      <c r="I16" s="65"/>
      <c r="J16" s="45">
        <f t="shared" si="0"/>
        <v>0</v>
      </c>
      <c r="K16" s="41">
        <v>8</v>
      </c>
      <c r="L16" s="45">
        <f t="shared" si="1"/>
        <v>0</v>
      </c>
      <c r="M16" s="1"/>
    </row>
    <row r="17" spans="2:14">
      <c r="B17" s="249"/>
      <c r="C17" s="240"/>
      <c r="D17" s="54" t="s">
        <v>0</v>
      </c>
      <c r="E17" s="1"/>
      <c r="F17" s="39" t="s">
        <v>25</v>
      </c>
      <c r="G17" s="40">
        <v>20</v>
      </c>
      <c r="H17" s="39" t="s">
        <v>25</v>
      </c>
      <c r="I17" s="65"/>
      <c r="J17" s="45">
        <f t="shared" si="0"/>
        <v>0</v>
      </c>
      <c r="K17" s="41">
        <v>8</v>
      </c>
      <c r="L17" s="45">
        <f t="shared" si="1"/>
        <v>0</v>
      </c>
      <c r="M17" s="1"/>
    </row>
    <row r="18" spans="2:14">
      <c r="B18" s="249"/>
      <c r="C18" s="240"/>
      <c r="D18" s="54" t="s">
        <v>1</v>
      </c>
      <c r="E18" s="1"/>
      <c r="F18" s="39" t="s">
        <v>25</v>
      </c>
      <c r="G18" s="40">
        <v>20</v>
      </c>
      <c r="H18" s="39" t="s">
        <v>25</v>
      </c>
      <c r="I18" s="65"/>
      <c r="J18" s="10">
        <f t="shared" si="0"/>
        <v>0</v>
      </c>
      <c r="K18" s="23">
        <v>8</v>
      </c>
      <c r="L18" s="10">
        <f t="shared" si="1"/>
        <v>0</v>
      </c>
      <c r="M18" s="1"/>
    </row>
    <row r="19" spans="2:14">
      <c r="B19" s="249"/>
      <c r="C19" s="240"/>
      <c r="D19" s="55" t="s">
        <v>2</v>
      </c>
      <c r="E19" s="1"/>
      <c r="F19" s="39" t="s">
        <v>25</v>
      </c>
      <c r="G19" s="40">
        <v>100</v>
      </c>
      <c r="H19" s="39" t="s">
        <v>25</v>
      </c>
      <c r="I19" s="65"/>
      <c r="J19" s="10">
        <f t="shared" si="0"/>
        <v>0</v>
      </c>
      <c r="K19" s="23">
        <v>8</v>
      </c>
      <c r="L19" s="10">
        <f t="shared" si="1"/>
        <v>0</v>
      </c>
      <c r="M19" s="1"/>
    </row>
    <row r="20" spans="2:14">
      <c r="B20" s="249"/>
      <c r="C20" s="23" t="s">
        <v>47</v>
      </c>
      <c r="D20" s="54" t="s">
        <v>9</v>
      </c>
      <c r="E20" s="1"/>
      <c r="F20" s="39" t="s">
        <v>25</v>
      </c>
      <c r="G20" s="40">
        <v>10</v>
      </c>
      <c r="H20" s="39" t="s">
        <v>25</v>
      </c>
      <c r="I20" s="65"/>
      <c r="J20" s="10">
        <f t="shared" si="0"/>
        <v>0</v>
      </c>
      <c r="K20" s="23">
        <v>8</v>
      </c>
      <c r="L20" s="10">
        <f t="shared" si="1"/>
        <v>0</v>
      </c>
      <c r="M20" s="1"/>
    </row>
    <row r="21" spans="2:14">
      <c r="B21" s="249"/>
      <c r="C21" s="251" t="s">
        <v>13</v>
      </c>
      <c r="D21" s="54" t="s">
        <v>32</v>
      </c>
      <c r="E21" s="1"/>
      <c r="F21" s="39" t="s">
        <v>25</v>
      </c>
      <c r="G21" s="40">
        <v>24</v>
      </c>
      <c r="H21" s="39" t="s">
        <v>25</v>
      </c>
      <c r="I21" s="65"/>
      <c r="J21" s="10">
        <f t="shared" si="0"/>
        <v>0</v>
      </c>
      <c r="K21" s="23">
        <v>8</v>
      </c>
      <c r="L21" s="10">
        <f t="shared" si="1"/>
        <v>0</v>
      </c>
      <c r="M21" s="1"/>
    </row>
    <row r="22" spans="2:14" ht="15" thickBot="1">
      <c r="B22" s="250"/>
      <c r="C22" s="252"/>
      <c r="D22" s="88" t="s">
        <v>41</v>
      </c>
      <c r="E22" s="81"/>
      <c r="F22" s="89" t="s">
        <v>25</v>
      </c>
      <c r="G22" s="90">
        <v>5</v>
      </c>
      <c r="H22" s="89" t="s">
        <v>25</v>
      </c>
      <c r="I22" s="82"/>
      <c r="J22" s="83">
        <f t="shared" si="0"/>
        <v>0</v>
      </c>
      <c r="K22" s="84">
        <v>8</v>
      </c>
      <c r="L22" s="83">
        <f t="shared" si="1"/>
        <v>0</v>
      </c>
      <c r="M22" s="1"/>
    </row>
    <row r="23" spans="2:14">
      <c r="B23" s="237" t="s">
        <v>85</v>
      </c>
      <c r="C23" s="239" t="s">
        <v>7</v>
      </c>
      <c r="D23" s="74" t="s">
        <v>31</v>
      </c>
      <c r="E23" s="74"/>
      <c r="F23" s="75" t="s">
        <v>25</v>
      </c>
      <c r="G23" s="76">
        <v>24</v>
      </c>
      <c r="H23" s="75" t="s">
        <v>25</v>
      </c>
      <c r="I23" s="77"/>
      <c r="J23" s="78">
        <f t="shared" si="0"/>
        <v>0</v>
      </c>
      <c r="K23" s="79">
        <v>8</v>
      </c>
      <c r="L23" s="78">
        <f t="shared" si="1"/>
        <v>0</v>
      </c>
      <c r="M23" s="1"/>
      <c r="N23" s="58"/>
    </row>
    <row r="24" spans="2:14">
      <c r="B24" s="238"/>
      <c r="C24" s="240"/>
      <c r="D24" s="1" t="s">
        <v>28</v>
      </c>
      <c r="E24" s="1"/>
      <c r="F24" s="17" t="s">
        <v>25</v>
      </c>
      <c r="G24" s="18">
        <v>20</v>
      </c>
      <c r="H24" s="17" t="s">
        <v>25</v>
      </c>
      <c r="I24" s="65"/>
      <c r="J24" s="10">
        <f t="shared" si="0"/>
        <v>0</v>
      </c>
      <c r="K24" s="23">
        <v>8</v>
      </c>
      <c r="L24" s="10">
        <f t="shared" si="1"/>
        <v>0</v>
      </c>
      <c r="M24" s="1"/>
    </row>
    <row r="25" spans="2:14">
      <c r="B25" s="238"/>
      <c r="C25" s="240"/>
      <c r="D25" s="1" t="s">
        <v>1</v>
      </c>
      <c r="E25" s="1"/>
      <c r="F25" s="17" t="s">
        <v>25</v>
      </c>
      <c r="G25" s="18">
        <v>20</v>
      </c>
      <c r="H25" s="17" t="s">
        <v>25</v>
      </c>
      <c r="I25" s="65"/>
      <c r="J25" s="10">
        <f t="shared" si="0"/>
        <v>0</v>
      </c>
      <c r="K25" s="23">
        <v>8</v>
      </c>
      <c r="L25" s="10">
        <f t="shared" si="1"/>
        <v>0</v>
      </c>
      <c r="M25" s="1"/>
    </row>
    <row r="26" spans="2:14">
      <c r="B26" s="238"/>
      <c r="C26" s="241"/>
      <c r="D26" s="4" t="s">
        <v>2</v>
      </c>
      <c r="E26" s="1"/>
      <c r="F26" s="17" t="s">
        <v>25</v>
      </c>
      <c r="G26" s="18">
        <v>200</v>
      </c>
      <c r="H26" s="17" t="s">
        <v>25</v>
      </c>
      <c r="I26" s="65"/>
      <c r="J26" s="10">
        <f t="shared" si="0"/>
        <v>0</v>
      </c>
      <c r="K26" s="23">
        <v>8</v>
      </c>
      <c r="L26" s="10">
        <f t="shared" si="1"/>
        <v>0</v>
      </c>
      <c r="M26" s="1"/>
    </row>
    <row r="27" spans="2:14">
      <c r="B27" s="238"/>
      <c r="C27" s="23" t="s">
        <v>10</v>
      </c>
      <c r="D27" s="1" t="s">
        <v>26</v>
      </c>
      <c r="E27" s="1"/>
      <c r="F27" s="17" t="s">
        <v>24</v>
      </c>
      <c r="G27" s="18">
        <v>300</v>
      </c>
      <c r="H27" s="17" t="s">
        <v>24</v>
      </c>
      <c r="I27" s="65"/>
      <c r="J27" s="10">
        <f t="shared" si="0"/>
        <v>0</v>
      </c>
      <c r="K27" s="23">
        <v>8</v>
      </c>
      <c r="L27" s="10">
        <f t="shared" si="1"/>
        <v>0</v>
      </c>
      <c r="M27" s="1"/>
    </row>
    <row r="28" spans="2:14" ht="18.75">
      <c r="B28" s="238"/>
      <c r="C28" s="66" t="s">
        <v>13</v>
      </c>
      <c r="D28" s="1" t="s">
        <v>34</v>
      </c>
      <c r="E28" s="1"/>
      <c r="F28" s="17" t="s">
        <v>25</v>
      </c>
      <c r="G28" s="18">
        <v>22</v>
      </c>
      <c r="H28" s="17" t="s">
        <v>25</v>
      </c>
      <c r="I28" s="65"/>
      <c r="J28" s="10">
        <f t="shared" si="0"/>
        <v>0</v>
      </c>
      <c r="K28" s="23">
        <v>23</v>
      </c>
      <c r="L28" s="10">
        <f t="shared" si="1"/>
        <v>0</v>
      </c>
      <c r="M28" s="1"/>
    </row>
    <row r="29" spans="2:14" ht="15.75">
      <c r="B29" s="238"/>
      <c r="C29" s="71" t="s">
        <v>29</v>
      </c>
      <c r="D29" s="72" t="s">
        <v>43</v>
      </c>
      <c r="E29" s="193"/>
      <c r="F29" s="194" t="s">
        <v>25</v>
      </c>
      <c r="G29" s="195">
        <v>2</v>
      </c>
      <c r="H29" s="194" t="s">
        <v>25</v>
      </c>
      <c r="I29" s="196"/>
      <c r="J29" s="73">
        <f t="shared" si="0"/>
        <v>0</v>
      </c>
      <c r="K29" s="191">
        <v>8</v>
      </c>
      <c r="L29" s="73">
        <f t="shared" si="1"/>
        <v>0</v>
      </c>
      <c r="M29" s="193"/>
    </row>
    <row r="30" spans="2:14" ht="14.25" customHeight="1">
      <c r="B30" s="217" t="s">
        <v>94</v>
      </c>
      <c r="C30" s="236" t="s">
        <v>7</v>
      </c>
      <c r="D30" s="1" t="s">
        <v>1</v>
      </c>
      <c r="E30" s="1"/>
      <c r="F30" s="23" t="s">
        <v>25</v>
      </c>
      <c r="G30" s="197">
        <v>24</v>
      </c>
      <c r="H30" s="23" t="s">
        <v>25</v>
      </c>
      <c r="I30" s="65"/>
      <c r="J30" s="10">
        <f t="shared" ref="J30:J33" si="2">I30*G30</f>
        <v>0</v>
      </c>
      <c r="K30" s="23">
        <v>8</v>
      </c>
      <c r="L30" s="10">
        <f t="shared" ref="L30:L33" si="3">J30*(100+K30)/100</f>
        <v>0</v>
      </c>
      <c r="M30" s="1"/>
      <c r="N30" s="58"/>
    </row>
    <row r="31" spans="2:14">
      <c r="B31" s="217"/>
      <c r="C31" s="236"/>
      <c r="D31" s="4" t="s">
        <v>2</v>
      </c>
      <c r="E31" s="1"/>
      <c r="F31" s="23" t="s">
        <v>25</v>
      </c>
      <c r="G31" s="197">
        <v>48</v>
      </c>
      <c r="H31" s="23" t="s">
        <v>25</v>
      </c>
      <c r="I31" s="65"/>
      <c r="J31" s="10">
        <f t="shared" si="2"/>
        <v>0</v>
      </c>
      <c r="K31" s="23">
        <v>8</v>
      </c>
      <c r="L31" s="10">
        <f t="shared" si="3"/>
        <v>0</v>
      </c>
      <c r="M31" s="1"/>
    </row>
    <row r="32" spans="2:14" ht="18.75">
      <c r="B32" s="217"/>
      <c r="C32" s="192" t="s">
        <v>13</v>
      </c>
      <c r="D32" s="1" t="s">
        <v>41</v>
      </c>
      <c r="E32" s="1"/>
      <c r="F32" s="23" t="s">
        <v>25</v>
      </c>
      <c r="G32" s="197">
        <v>6</v>
      </c>
      <c r="H32" s="23" t="s">
        <v>25</v>
      </c>
      <c r="I32" s="65"/>
      <c r="J32" s="10">
        <f t="shared" si="2"/>
        <v>0</v>
      </c>
      <c r="K32" s="23">
        <v>8</v>
      </c>
      <c r="L32" s="10">
        <f t="shared" si="3"/>
        <v>0</v>
      </c>
      <c r="M32" s="1"/>
    </row>
    <row r="33" spans="1:14" ht="15.75">
      <c r="B33" s="217"/>
      <c r="C33" s="185" t="s">
        <v>29</v>
      </c>
      <c r="D33" s="186" t="s">
        <v>43</v>
      </c>
      <c r="E33" s="1"/>
      <c r="F33" s="23" t="s">
        <v>25</v>
      </c>
      <c r="G33" s="197">
        <v>16</v>
      </c>
      <c r="H33" s="23" t="s">
        <v>25</v>
      </c>
      <c r="I33" s="65"/>
      <c r="J33" s="10">
        <f t="shared" si="2"/>
        <v>0</v>
      </c>
      <c r="K33" s="23">
        <v>23</v>
      </c>
      <c r="L33" s="10">
        <f t="shared" si="3"/>
        <v>0</v>
      </c>
      <c r="M33" s="1"/>
    </row>
    <row r="34" spans="1:14">
      <c r="I34" s="16"/>
      <c r="J34" s="16"/>
      <c r="K34" s="16"/>
      <c r="L34" s="16"/>
    </row>
    <row r="35" spans="1:14">
      <c r="I35" s="1" t="s">
        <v>82</v>
      </c>
      <c r="J35" s="5">
        <f>SUM(J7:J34)</f>
        <v>0</v>
      </c>
      <c r="K35" s="1"/>
      <c r="L35" s="5">
        <f>SUM(L7:L34)</f>
        <v>0</v>
      </c>
      <c r="N35" s="58"/>
    </row>
    <row r="37" spans="1:14">
      <c r="B37" s="1" t="s">
        <v>44</v>
      </c>
      <c r="C37" s="233" t="s">
        <v>45</v>
      </c>
      <c r="D37" s="234"/>
      <c r="E37" s="234"/>
      <c r="F37" s="234"/>
      <c r="G37" s="234"/>
      <c r="H37" s="234"/>
      <c r="I37" s="234"/>
      <c r="J37" s="234"/>
      <c r="K37" s="234"/>
      <c r="L37" s="235"/>
    </row>
    <row r="38" spans="1:14" ht="57" customHeight="1">
      <c r="B38" s="25" t="s">
        <v>36</v>
      </c>
      <c r="C38" s="227" t="s">
        <v>39</v>
      </c>
      <c r="D38" s="228"/>
      <c r="E38" s="228"/>
      <c r="F38" s="228"/>
      <c r="G38" s="228"/>
      <c r="H38" s="228"/>
      <c r="I38" s="228"/>
      <c r="J38" s="228"/>
      <c r="K38" s="228"/>
      <c r="L38" s="229"/>
    </row>
    <row r="39" spans="1:14" ht="14.25" customHeight="1">
      <c r="B39" s="1" t="s">
        <v>37</v>
      </c>
      <c r="C39" s="230" t="s">
        <v>40</v>
      </c>
      <c r="D39" s="231"/>
      <c r="E39" s="231"/>
      <c r="F39" s="231"/>
      <c r="G39" s="231"/>
      <c r="H39" s="231"/>
      <c r="I39" s="231"/>
      <c r="J39" s="231"/>
      <c r="K39" s="231"/>
      <c r="L39" s="232"/>
    </row>
    <row r="40" spans="1:14" ht="14.25" customHeight="1">
      <c r="B40" s="26" t="s">
        <v>33</v>
      </c>
      <c r="C40" s="230" t="s">
        <v>42</v>
      </c>
      <c r="D40" s="231"/>
      <c r="E40" s="231"/>
      <c r="F40" s="231"/>
      <c r="G40" s="231"/>
      <c r="H40" s="231"/>
      <c r="I40" s="231"/>
      <c r="J40" s="231"/>
      <c r="K40" s="231"/>
      <c r="L40" s="232"/>
    </row>
    <row r="42" spans="1:14">
      <c r="A42" s="107" t="s">
        <v>86</v>
      </c>
      <c r="B42" s="108"/>
      <c r="C42" s="108"/>
      <c r="D42" s="108"/>
      <c r="E42" s="109"/>
      <c r="F42" s="109"/>
      <c r="G42" s="109"/>
      <c r="H42" s="109"/>
      <c r="I42" s="109"/>
      <c r="J42" s="109"/>
    </row>
    <row r="43" spans="1:14">
      <c r="A43" s="110"/>
      <c r="B43" s="110"/>
      <c r="C43" s="110"/>
      <c r="D43" s="110"/>
      <c r="E43" s="110"/>
      <c r="F43" s="110"/>
      <c r="G43" s="110"/>
      <c r="H43" s="110"/>
      <c r="I43" s="110"/>
      <c r="J43" s="110"/>
    </row>
    <row r="44" spans="1:14" ht="44.25" customHeight="1">
      <c r="A44" s="225" t="s">
        <v>87</v>
      </c>
      <c r="B44" s="226"/>
      <c r="C44" s="226"/>
      <c r="D44" s="226"/>
      <c r="E44" s="226"/>
      <c r="F44" s="226"/>
      <c r="G44" s="226"/>
      <c r="H44" s="226"/>
      <c r="I44" s="226"/>
      <c r="J44" s="226"/>
    </row>
    <row r="45" spans="1:14">
      <c r="A45" s="111"/>
      <c r="B45" s="112"/>
      <c r="C45" s="112"/>
      <c r="D45" s="112"/>
      <c r="E45" s="112"/>
      <c r="F45" s="112"/>
      <c r="G45" s="112"/>
      <c r="H45" s="112"/>
      <c r="I45" s="112"/>
      <c r="J45" s="112"/>
    </row>
    <row r="46" spans="1:14">
      <c r="A46" s="113" t="s">
        <v>88</v>
      </c>
      <c r="B46" s="114"/>
      <c r="C46" s="114"/>
      <c r="D46" s="114"/>
      <c r="E46" s="115"/>
      <c r="F46" s="115"/>
      <c r="G46" s="115"/>
      <c r="H46" s="115"/>
      <c r="I46" s="115"/>
      <c r="J46" s="115"/>
    </row>
    <row r="47" spans="1:14">
      <c r="A47" s="113" t="s">
        <v>89</v>
      </c>
      <c r="B47" s="114"/>
      <c r="C47" s="114"/>
      <c r="D47" s="114"/>
      <c r="E47" s="115"/>
      <c r="F47" s="115"/>
      <c r="G47" s="115"/>
      <c r="H47" s="115"/>
      <c r="I47" s="115"/>
      <c r="J47" s="115"/>
    </row>
    <row r="48" spans="1:14">
      <c r="A48" s="222" t="s">
        <v>162</v>
      </c>
      <c r="B48" s="222"/>
      <c r="C48" s="222"/>
      <c r="D48" s="222"/>
      <c r="E48" s="222"/>
      <c r="F48" s="222"/>
      <c r="G48" s="222"/>
      <c r="H48" s="222"/>
      <c r="I48" s="222"/>
      <c r="J48" s="222"/>
      <c r="K48" s="222"/>
      <c r="L48" s="222"/>
      <c r="N48" s="62"/>
    </row>
    <row r="49" spans="8:14">
      <c r="H49" t="s">
        <v>90</v>
      </c>
      <c r="N49" s="62"/>
    </row>
    <row r="50" spans="8:14">
      <c r="H50" t="s">
        <v>91</v>
      </c>
      <c r="N50" s="62"/>
    </row>
  </sheetData>
  <mergeCells count="18">
    <mergeCell ref="C15:C19"/>
    <mergeCell ref="C21:C22"/>
    <mergeCell ref="A48:L48"/>
    <mergeCell ref="B4:M4"/>
    <mergeCell ref="A44:J44"/>
    <mergeCell ref="C38:L38"/>
    <mergeCell ref="C39:L39"/>
    <mergeCell ref="C40:L40"/>
    <mergeCell ref="C37:L37"/>
    <mergeCell ref="C30:C31"/>
    <mergeCell ref="B23:B29"/>
    <mergeCell ref="C23:C26"/>
    <mergeCell ref="B5:D5"/>
    <mergeCell ref="C7:C9"/>
    <mergeCell ref="B30:B33"/>
    <mergeCell ref="B7:B14"/>
    <mergeCell ref="C10:C12"/>
    <mergeCell ref="B15:B22"/>
  </mergeCells>
  <pageMargins left="0.7" right="0.7" top="0.75" bottom="0.75" header="0.3" footer="0.3"/>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view="pageBreakPreview" zoomScale="60" zoomScaleNormal="100" workbookViewId="0">
      <selection activeCell="C9" sqref="C9"/>
    </sheetView>
  </sheetViews>
  <sheetFormatPr defaultRowHeight="14.25"/>
  <cols>
    <col min="1" max="1" width="13.125" customWidth="1"/>
    <col min="2" max="2" width="12.25" customWidth="1"/>
    <col min="3" max="3" width="28.625" bestFit="1" customWidth="1"/>
    <col min="4" max="4" width="12.75" customWidth="1"/>
    <col min="5" max="5" width="5.25" bestFit="1" customWidth="1"/>
    <col min="6" max="6" width="7.125" bestFit="1" customWidth="1"/>
    <col min="8" max="8" width="9" hidden="1" customWidth="1"/>
    <col min="9" max="9" width="12" bestFit="1" customWidth="1"/>
    <col min="10" max="10" width="13.25" bestFit="1" customWidth="1"/>
    <col min="11" max="11" width="7.5" customWidth="1"/>
    <col min="12" max="12" width="13.25" bestFit="1" customWidth="1"/>
    <col min="13" max="15" width="13.125" bestFit="1" customWidth="1"/>
    <col min="16" max="16" width="11" bestFit="1" customWidth="1"/>
  </cols>
  <sheetData>
    <row r="1" spans="1:17" ht="15">
      <c r="B1" s="116" t="s">
        <v>92</v>
      </c>
    </row>
    <row r="2" spans="1:17">
      <c r="B2" t="s">
        <v>93</v>
      </c>
      <c r="N2" s="96"/>
      <c r="O2" s="80"/>
      <c r="P2" s="80"/>
      <c r="Q2" s="80"/>
    </row>
    <row r="4" spans="1:17">
      <c r="A4" s="254" t="s">
        <v>166</v>
      </c>
      <c r="B4" s="254"/>
      <c r="C4" s="254"/>
      <c r="D4" s="254"/>
      <c r="E4" s="254"/>
      <c r="F4" s="254"/>
      <c r="G4" s="254"/>
      <c r="H4" s="254"/>
      <c r="I4" s="254"/>
      <c r="J4" s="254"/>
      <c r="K4" s="254"/>
      <c r="L4" s="254"/>
    </row>
    <row r="5" spans="1:17" ht="28.5" customHeight="1">
      <c r="A5" s="19"/>
      <c r="B5" s="20"/>
      <c r="C5" s="20"/>
      <c r="D5" s="20"/>
      <c r="E5" s="20"/>
      <c r="F5" s="20"/>
      <c r="G5" s="21"/>
      <c r="H5" s="16"/>
      <c r="I5" s="240" t="s">
        <v>22</v>
      </c>
      <c r="J5" s="241" t="s">
        <v>18</v>
      </c>
      <c r="K5" s="241"/>
      <c r="L5" s="241"/>
    </row>
    <row r="6" spans="1:17" ht="29.25" customHeight="1">
      <c r="A6" s="1"/>
      <c r="B6" s="1"/>
      <c r="C6" s="1"/>
      <c r="D6" s="3" t="s">
        <v>14</v>
      </c>
      <c r="E6" s="3" t="s">
        <v>15</v>
      </c>
      <c r="F6" s="3" t="s">
        <v>16</v>
      </c>
      <c r="G6" s="3" t="s">
        <v>17</v>
      </c>
      <c r="H6" s="3"/>
      <c r="I6" s="241"/>
      <c r="J6" s="13" t="s">
        <v>20</v>
      </c>
      <c r="K6" s="3" t="s">
        <v>19</v>
      </c>
      <c r="L6" s="3" t="s">
        <v>21</v>
      </c>
    </row>
    <row r="7" spans="1:17" ht="51" customHeight="1">
      <c r="A7" s="184" t="s">
        <v>83</v>
      </c>
      <c r="B7" s="27" t="s">
        <v>7</v>
      </c>
      <c r="C7" s="7" t="s">
        <v>46</v>
      </c>
      <c r="D7" s="8">
        <v>12</v>
      </c>
      <c r="E7" s="8">
        <v>1</v>
      </c>
      <c r="F7" s="43"/>
      <c r="G7" s="43"/>
      <c r="H7" s="8"/>
      <c r="I7" s="11"/>
      <c r="J7" s="11">
        <f>D7*I7</f>
        <v>0</v>
      </c>
      <c r="K7" s="35">
        <v>8</v>
      </c>
      <c r="L7" s="11">
        <f>J7*(100+K7)/100</f>
        <v>0</v>
      </c>
      <c r="N7" s="58"/>
    </row>
    <row r="8" spans="1:17" ht="73.5" customHeight="1">
      <c r="A8" s="68" t="s">
        <v>84</v>
      </c>
      <c r="B8" s="28" t="s">
        <v>7</v>
      </c>
      <c r="C8" s="7" t="s">
        <v>46</v>
      </c>
      <c r="D8" s="8">
        <v>12</v>
      </c>
      <c r="E8" s="8">
        <v>1</v>
      </c>
      <c r="F8" s="42"/>
      <c r="G8" s="42"/>
      <c r="H8" s="8"/>
      <c r="I8" s="11"/>
      <c r="J8" s="95">
        <f>D8*I8</f>
        <v>0</v>
      </c>
      <c r="K8" s="41">
        <v>8</v>
      </c>
      <c r="L8" s="45">
        <f t="shared" ref="L8" si="0">J8*(100+K8)/100</f>
        <v>0</v>
      </c>
      <c r="N8" s="58"/>
    </row>
    <row r="9" spans="1:17" ht="87" customHeight="1">
      <c r="A9" s="189" t="s">
        <v>94</v>
      </c>
      <c r="B9" s="28" t="s">
        <v>7</v>
      </c>
      <c r="C9" s="28" t="s">
        <v>81</v>
      </c>
      <c r="D9" s="8">
        <v>12</v>
      </c>
      <c r="E9" s="8">
        <v>1</v>
      </c>
      <c r="F9" s="42"/>
      <c r="G9" s="42"/>
      <c r="H9" s="8"/>
      <c r="I9" s="11"/>
      <c r="J9" s="95">
        <f>D9*I9</f>
        <v>0</v>
      </c>
      <c r="K9" s="41">
        <v>8</v>
      </c>
      <c r="L9" s="45">
        <f t="shared" ref="L9" si="1">J9*(100+K9)/100</f>
        <v>0</v>
      </c>
      <c r="N9" s="58"/>
    </row>
    <row r="10" spans="1:17">
      <c r="A10" s="24"/>
      <c r="C10" s="24"/>
      <c r="E10" s="24"/>
      <c r="G10" s="24"/>
      <c r="I10" s="24"/>
      <c r="K10" s="24"/>
    </row>
    <row r="11" spans="1:17">
      <c r="A11" s="24"/>
      <c r="C11" s="24"/>
      <c r="E11" s="24"/>
      <c r="G11" s="24"/>
      <c r="I11" s="14" t="s">
        <v>23</v>
      </c>
      <c r="J11" s="5">
        <f>SUM(J7:J9)</f>
        <v>0</v>
      </c>
      <c r="K11" s="15"/>
      <c r="L11" s="5">
        <f>SUM(L7:L9)</f>
        <v>0</v>
      </c>
      <c r="N11" s="58"/>
    </row>
    <row r="12" spans="1:17">
      <c r="A12" s="24"/>
      <c r="C12" s="24"/>
      <c r="E12" s="24"/>
      <c r="G12" s="24"/>
      <c r="I12" s="24"/>
      <c r="K12" s="24"/>
    </row>
    <row r="13" spans="1:17">
      <c r="C13" s="24"/>
      <c r="D13" s="24"/>
      <c r="E13" s="24"/>
      <c r="F13" s="24"/>
      <c r="G13" s="24"/>
      <c r="H13" s="24"/>
      <c r="I13" s="24"/>
      <c r="J13" s="24"/>
      <c r="K13" s="24"/>
      <c r="L13" s="24"/>
    </row>
    <row r="14" spans="1:17">
      <c r="C14" s="24"/>
      <c r="D14" s="24"/>
      <c r="E14" s="24"/>
      <c r="F14" s="24"/>
      <c r="G14" s="24"/>
      <c r="H14" s="24"/>
      <c r="I14" s="24"/>
      <c r="J14" s="24"/>
      <c r="K14" s="24"/>
      <c r="L14" s="24"/>
    </row>
    <row r="15" spans="1:17">
      <c r="A15" s="107"/>
      <c r="B15" s="108"/>
      <c r="C15" s="108"/>
      <c r="D15" s="108"/>
      <c r="E15" s="109"/>
      <c r="F15" s="109"/>
      <c r="G15" s="109"/>
      <c r="H15" s="109"/>
      <c r="I15" s="109"/>
      <c r="J15" s="109"/>
    </row>
    <row r="16" spans="1:17">
      <c r="A16" s="110"/>
      <c r="B16" s="110"/>
      <c r="C16" s="110"/>
      <c r="D16" s="110"/>
      <c r="E16" s="110"/>
      <c r="F16" s="110"/>
      <c r="G16" s="110"/>
      <c r="H16" s="110"/>
      <c r="I16" s="110"/>
      <c r="J16" s="110"/>
    </row>
    <row r="17" spans="1:14" ht="44.25" customHeight="1">
      <c r="A17" s="225" t="s">
        <v>87</v>
      </c>
      <c r="B17" s="226"/>
      <c r="C17" s="226"/>
      <c r="D17" s="226"/>
      <c r="E17" s="226"/>
      <c r="F17" s="226"/>
      <c r="G17" s="226"/>
      <c r="H17" s="226"/>
      <c r="I17" s="226"/>
      <c r="J17" s="226"/>
    </row>
    <row r="18" spans="1:14">
      <c r="A18" s="111"/>
      <c r="B18" s="112"/>
      <c r="C18" s="112"/>
      <c r="D18" s="112"/>
      <c r="E18" s="112"/>
      <c r="F18" s="112"/>
      <c r="G18" s="112"/>
      <c r="H18" s="112"/>
      <c r="I18" s="112"/>
      <c r="J18" s="112"/>
    </row>
    <row r="19" spans="1:14">
      <c r="A19" s="113" t="s">
        <v>88</v>
      </c>
      <c r="B19" s="114"/>
      <c r="C19" s="114"/>
      <c r="D19" s="114"/>
      <c r="E19" s="115"/>
      <c r="F19" s="115"/>
      <c r="G19" s="115"/>
      <c r="H19" s="115"/>
      <c r="I19" s="115"/>
      <c r="J19" s="115"/>
    </row>
    <row r="20" spans="1:14">
      <c r="A20" s="113" t="s">
        <v>89</v>
      </c>
      <c r="B20" s="114"/>
      <c r="C20" s="114"/>
      <c r="D20" s="114"/>
      <c r="E20" s="115"/>
      <c r="F20" s="115"/>
      <c r="G20" s="115"/>
      <c r="H20" s="115"/>
      <c r="I20" s="115"/>
      <c r="J20" s="115"/>
    </row>
    <row r="21" spans="1:14">
      <c r="N21" s="62"/>
    </row>
    <row r="22" spans="1:14">
      <c r="A22" s="253"/>
      <c r="B22" s="253"/>
      <c r="C22" s="253"/>
      <c r="D22" s="253"/>
      <c r="E22" s="253"/>
      <c r="F22" s="253"/>
      <c r="G22" s="253"/>
      <c r="H22" s="253"/>
      <c r="I22" s="253"/>
      <c r="J22" s="253"/>
      <c r="K22" s="253"/>
      <c r="L22" s="253"/>
      <c r="N22" s="62"/>
    </row>
    <row r="23" spans="1:14">
      <c r="H23" t="s">
        <v>91</v>
      </c>
      <c r="N23" s="62"/>
    </row>
    <row r="24" spans="1:14" ht="16.5" customHeight="1"/>
  </sheetData>
  <mergeCells count="5">
    <mergeCell ref="A22:L22"/>
    <mergeCell ref="A4:L4"/>
    <mergeCell ref="I5:I6"/>
    <mergeCell ref="J5:L5"/>
    <mergeCell ref="A17:J17"/>
  </mergeCells>
  <pageMargins left="0.7" right="0.7" top="0.75" bottom="0.75" header="0.3" footer="0.3"/>
  <pageSetup paperSize="9" scale="54" orientation="portrait" r:id="rId1"/>
  <colBreaks count="1" manualBreakCount="1">
    <brk id="13"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view="pageBreakPreview" zoomScale="60" zoomScaleNormal="70" workbookViewId="0">
      <selection activeCell="C12" sqref="C12"/>
    </sheetView>
  </sheetViews>
  <sheetFormatPr defaultRowHeight="14.25"/>
  <cols>
    <col min="2" max="2" width="11.625" customWidth="1"/>
    <col min="3" max="3" width="18.5" bestFit="1" customWidth="1"/>
    <col min="4" max="4" width="42.375" customWidth="1"/>
    <col min="5" max="5" width="17.75" customWidth="1"/>
    <col min="6" max="6" width="10.125" bestFit="1" customWidth="1"/>
    <col min="7" max="7" width="18" customWidth="1"/>
    <col min="9" max="9" width="9.5" bestFit="1" customWidth="1"/>
    <col min="10" max="10" width="13.125" bestFit="1" customWidth="1"/>
    <col min="12" max="12" width="13.125" bestFit="1" customWidth="1"/>
    <col min="14" max="15" width="13.125" bestFit="1" customWidth="1"/>
  </cols>
  <sheetData>
    <row r="1" spans="1:17" ht="15">
      <c r="B1" s="116" t="s">
        <v>92</v>
      </c>
    </row>
    <row r="2" spans="1:17">
      <c r="B2" t="s">
        <v>93</v>
      </c>
      <c r="N2" s="96"/>
      <c r="O2" s="80"/>
      <c r="P2" s="80"/>
      <c r="Q2" s="80"/>
    </row>
    <row r="4" spans="1:17" ht="15">
      <c r="B4" s="223" t="s">
        <v>67</v>
      </c>
      <c r="C4" s="224"/>
      <c r="D4" s="224"/>
      <c r="E4" s="224"/>
      <c r="F4" s="224"/>
      <c r="G4" s="224"/>
      <c r="H4" s="224"/>
      <c r="I4" s="224"/>
      <c r="J4" s="224"/>
      <c r="K4" s="224"/>
      <c r="L4" s="224"/>
      <c r="M4" s="224"/>
      <c r="N4" s="80"/>
      <c r="O4" s="80"/>
      <c r="P4" s="80"/>
    </row>
    <row r="5" spans="1:17" ht="114">
      <c r="B5" s="242" t="s">
        <v>66</v>
      </c>
      <c r="C5" s="243"/>
      <c r="D5" s="244"/>
      <c r="E5" s="46" t="s">
        <v>76</v>
      </c>
      <c r="F5" s="46" t="s">
        <v>68</v>
      </c>
      <c r="G5" s="46" t="s">
        <v>69</v>
      </c>
      <c r="H5" s="46" t="s">
        <v>68</v>
      </c>
      <c r="I5" s="176" t="s">
        <v>70</v>
      </c>
      <c r="J5" s="188" t="s">
        <v>71</v>
      </c>
      <c r="K5" s="46" t="s">
        <v>73</v>
      </c>
      <c r="L5" s="46" t="s">
        <v>75</v>
      </c>
      <c r="M5" s="188" t="s">
        <v>163</v>
      </c>
      <c r="N5" s="80"/>
      <c r="O5" s="80"/>
      <c r="P5" s="80"/>
      <c r="Q5" s="80"/>
    </row>
    <row r="6" spans="1:17">
      <c r="B6" s="53" t="s">
        <v>51</v>
      </c>
      <c r="C6" s="53" t="s">
        <v>52</v>
      </c>
      <c r="D6" s="53" t="s">
        <v>53</v>
      </c>
      <c r="E6" s="53" t="s">
        <v>54</v>
      </c>
      <c r="F6" s="53" t="s">
        <v>55</v>
      </c>
      <c r="G6" s="53" t="s">
        <v>56</v>
      </c>
      <c r="H6" s="53" t="s">
        <v>57</v>
      </c>
      <c r="I6" s="53" t="s">
        <v>58</v>
      </c>
      <c r="J6" s="53" t="s">
        <v>59</v>
      </c>
      <c r="K6" s="53" t="s">
        <v>60</v>
      </c>
      <c r="L6" s="53" t="s">
        <v>61</v>
      </c>
      <c r="M6" s="1"/>
      <c r="N6" s="80"/>
      <c r="O6" s="80"/>
      <c r="P6" s="80"/>
      <c r="Q6" s="80"/>
    </row>
    <row r="7" spans="1:17" ht="54.95" customHeight="1">
      <c r="B7" s="59" t="s">
        <v>83</v>
      </c>
      <c r="C7" s="60" t="s">
        <v>7</v>
      </c>
      <c r="D7" s="23" t="s">
        <v>46</v>
      </c>
      <c r="E7" s="23"/>
      <c r="F7" s="23" t="s">
        <v>24</v>
      </c>
      <c r="G7" s="23">
        <v>50000</v>
      </c>
      <c r="H7" s="23" t="s">
        <v>24</v>
      </c>
      <c r="I7" s="11"/>
      <c r="J7" s="61">
        <f>G7*I7</f>
        <v>0</v>
      </c>
      <c r="K7" s="23">
        <v>8</v>
      </c>
      <c r="L7" s="61">
        <f>ROUND(J7*1.08,2)</f>
        <v>0</v>
      </c>
      <c r="M7" s="1"/>
      <c r="N7" s="56"/>
      <c r="O7" s="56"/>
      <c r="P7" s="101"/>
      <c r="Q7" s="80"/>
    </row>
    <row r="8" spans="1:17" ht="21.75" customHeight="1">
      <c r="B8" s="215" t="s">
        <v>84</v>
      </c>
      <c r="C8" s="47" t="s">
        <v>7</v>
      </c>
      <c r="D8" s="23" t="s">
        <v>46</v>
      </c>
      <c r="E8" s="23"/>
      <c r="F8" s="23" t="s">
        <v>24</v>
      </c>
      <c r="G8" s="23">
        <v>200000</v>
      </c>
      <c r="H8" s="23" t="s">
        <v>24</v>
      </c>
      <c r="I8" s="11"/>
      <c r="J8" s="61">
        <f t="shared" ref="J8:J11" si="0">G8*I8</f>
        <v>0</v>
      </c>
      <c r="K8" s="23">
        <v>8</v>
      </c>
      <c r="L8" s="61">
        <f t="shared" ref="L8:L11" si="1">J8*1.08</f>
        <v>0</v>
      </c>
      <c r="M8" s="1"/>
      <c r="N8" s="56"/>
      <c r="O8" s="56"/>
      <c r="P8" s="101"/>
      <c r="Q8" s="80"/>
    </row>
    <row r="9" spans="1:17" ht="25.5" customHeight="1">
      <c r="B9" s="216"/>
      <c r="C9" s="255" t="s">
        <v>10</v>
      </c>
      <c r="D9" s="23" t="s">
        <v>8</v>
      </c>
      <c r="E9" s="23"/>
      <c r="F9" s="23" t="s">
        <v>24</v>
      </c>
      <c r="G9" s="23">
        <v>1500</v>
      </c>
      <c r="H9" s="23" t="s">
        <v>24</v>
      </c>
      <c r="I9" s="11"/>
      <c r="J9" s="61">
        <f t="shared" si="0"/>
        <v>0</v>
      </c>
      <c r="K9" s="23">
        <v>8</v>
      </c>
      <c r="L9" s="61">
        <f t="shared" si="1"/>
        <v>0</v>
      </c>
      <c r="M9" s="1"/>
      <c r="N9" s="56"/>
      <c r="O9" s="56"/>
      <c r="P9" s="101"/>
      <c r="Q9" s="80"/>
    </row>
    <row r="10" spans="1:17" ht="24" customHeight="1">
      <c r="B10" s="218"/>
      <c r="C10" s="256"/>
      <c r="D10" s="23" t="s">
        <v>11</v>
      </c>
      <c r="E10" s="23"/>
      <c r="F10" s="23" t="s">
        <v>24</v>
      </c>
      <c r="G10" s="23">
        <v>4500</v>
      </c>
      <c r="H10" s="23" t="s">
        <v>24</v>
      </c>
      <c r="I10" s="11"/>
      <c r="J10" s="61">
        <f t="shared" si="0"/>
        <v>0</v>
      </c>
      <c r="K10" s="23">
        <v>8</v>
      </c>
      <c r="L10" s="61">
        <f t="shared" si="1"/>
        <v>0</v>
      </c>
      <c r="M10" s="1"/>
      <c r="N10" s="56"/>
      <c r="O10" s="56"/>
      <c r="P10" s="101"/>
      <c r="Q10" s="80"/>
    </row>
    <row r="11" spans="1:17" ht="69" customHeight="1">
      <c r="B11" s="59" t="s">
        <v>85</v>
      </c>
      <c r="C11" s="70" t="s">
        <v>10</v>
      </c>
      <c r="D11" s="23" t="s">
        <v>167</v>
      </c>
      <c r="E11" s="23"/>
      <c r="F11" s="23" t="s">
        <v>24</v>
      </c>
      <c r="G11" s="23">
        <v>300</v>
      </c>
      <c r="H11" s="23" t="s">
        <v>24</v>
      </c>
      <c r="I11" s="11"/>
      <c r="J11" s="61">
        <f t="shared" si="0"/>
        <v>0</v>
      </c>
      <c r="K11" s="23">
        <v>8</v>
      </c>
      <c r="L11" s="61">
        <f t="shared" si="1"/>
        <v>0</v>
      </c>
      <c r="M11" s="1"/>
      <c r="N11" s="56"/>
      <c r="O11" s="56"/>
      <c r="P11" s="101"/>
      <c r="Q11" s="80"/>
    </row>
    <row r="12" spans="1:17" ht="70.5" customHeight="1">
      <c r="B12" s="189" t="s">
        <v>94</v>
      </c>
      <c r="C12" s="67" t="s">
        <v>7</v>
      </c>
      <c r="D12" s="187" t="s">
        <v>81</v>
      </c>
      <c r="E12" s="23"/>
      <c r="F12" s="23" t="s">
        <v>24</v>
      </c>
      <c r="G12" s="23">
        <v>20000</v>
      </c>
      <c r="H12" s="23" t="s">
        <v>24</v>
      </c>
      <c r="I12" s="11"/>
      <c r="J12" s="61">
        <f>G12*I12</f>
        <v>0</v>
      </c>
      <c r="K12" s="23">
        <v>8</v>
      </c>
      <c r="L12" s="61">
        <f>ROUND(J12*1.08,2)</f>
        <v>0</v>
      </c>
      <c r="M12" s="1"/>
      <c r="N12" s="56"/>
      <c r="O12" s="56"/>
      <c r="P12" s="101"/>
      <c r="Q12" s="80"/>
    </row>
    <row r="13" spans="1:17">
      <c r="B13" s="105"/>
      <c r="C13" s="106"/>
      <c r="D13" s="106"/>
      <c r="E13" s="80"/>
      <c r="F13" s="80"/>
      <c r="G13" s="80"/>
      <c r="H13" s="80"/>
      <c r="I13" s="16" t="s">
        <v>82</v>
      </c>
      <c r="J13" s="190">
        <f>SUM(J7:J12)</f>
        <v>0</v>
      </c>
      <c r="K13" s="1"/>
      <c r="L13" s="5">
        <f>SUM(L7:L12)</f>
        <v>0</v>
      </c>
      <c r="M13" s="80"/>
      <c r="N13" s="102"/>
      <c r="O13" s="80"/>
      <c r="P13" s="80"/>
      <c r="Q13" s="80"/>
    </row>
    <row r="14" spans="1:17">
      <c r="N14" s="80"/>
      <c r="O14" s="80"/>
      <c r="P14" s="80"/>
      <c r="Q14" s="80"/>
    </row>
    <row r="15" spans="1:17">
      <c r="A15" s="1" t="s">
        <v>44</v>
      </c>
      <c r="B15" s="233" t="s">
        <v>45</v>
      </c>
      <c r="C15" s="234"/>
      <c r="D15" s="234"/>
      <c r="E15" s="234"/>
      <c r="F15" s="234"/>
      <c r="G15" s="234"/>
      <c r="H15" s="234"/>
      <c r="I15" s="234"/>
      <c r="J15" s="234"/>
      <c r="K15" s="234"/>
      <c r="L15" s="235"/>
      <c r="N15" s="80"/>
      <c r="O15" s="80"/>
      <c r="P15" s="80"/>
      <c r="Q15" s="80"/>
    </row>
    <row r="16" spans="1:17" ht="54.75" customHeight="1">
      <c r="A16" s="25" t="s">
        <v>36</v>
      </c>
      <c r="B16" s="227" t="s">
        <v>39</v>
      </c>
      <c r="C16" s="228"/>
      <c r="D16" s="228"/>
      <c r="E16" s="228"/>
      <c r="F16" s="228"/>
      <c r="G16" s="228"/>
      <c r="H16" s="228"/>
      <c r="I16" s="228"/>
      <c r="J16" s="228"/>
      <c r="K16" s="228"/>
      <c r="L16" s="229"/>
    </row>
    <row r="17" spans="1:14" ht="14.25" customHeight="1">
      <c r="A17" s="1" t="s">
        <v>37</v>
      </c>
      <c r="B17" s="230" t="s">
        <v>40</v>
      </c>
      <c r="C17" s="231"/>
      <c r="D17" s="231"/>
      <c r="E17" s="231"/>
      <c r="F17" s="231"/>
      <c r="G17" s="231"/>
      <c r="H17" s="231"/>
      <c r="I17" s="231"/>
      <c r="J17" s="231"/>
      <c r="K17" s="231"/>
      <c r="L17" s="232"/>
    </row>
    <row r="18" spans="1:14" ht="14.25" customHeight="1">
      <c r="A18" s="26" t="s">
        <v>33</v>
      </c>
      <c r="B18" s="230" t="s">
        <v>42</v>
      </c>
      <c r="C18" s="231"/>
      <c r="D18" s="231"/>
      <c r="E18" s="231"/>
      <c r="F18" s="231"/>
      <c r="G18" s="231"/>
      <c r="H18" s="231"/>
      <c r="I18" s="231"/>
      <c r="J18" s="231"/>
      <c r="K18" s="231"/>
      <c r="L18" s="232"/>
    </row>
    <row r="21" spans="1:14">
      <c r="A21" s="107" t="s">
        <v>86</v>
      </c>
      <c r="B21" s="108"/>
      <c r="C21" s="108"/>
      <c r="D21" s="108"/>
      <c r="E21" s="109"/>
      <c r="F21" s="109"/>
      <c r="G21" s="109"/>
      <c r="H21" s="109"/>
      <c r="I21" s="109"/>
      <c r="J21" s="109"/>
    </row>
    <row r="22" spans="1:14">
      <c r="A22" s="110"/>
      <c r="B22" s="110"/>
      <c r="C22" s="110"/>
      <c r="D22" s="110"/>
      <c r="E22" s="110"/>
      <c r="F22" s="110"/>
      <c r="G22" s="110"/>
      <c r="H22" s="110"/>
      <c r="I22" s="110"/>
      <c r="J22" s="110"/>
    </row>
    <row r="23" spans="1:14" ht="44.25" customHeight="1">
      <c r="A23" s="225" t="s">
        <v>87</v>
      </c>
      <c r="B23" s="226"/>
      <c r="C23" s="226"/>
      <c r="D23" s="226"/>
      <c r="E23" s="226"/>
      <c r="F23" s="226"/>
      <c r="G23" s="226"/>
      <c r="H23" s="226"/>
      <c r="I23" s="226"/>
      <c r="J23" s="226"/>
    </row>
    <row r="24" spans="1:14">
      <c r="A24" s="111"/>
      <c r="B24" s="112"/>
      <c r="C24" s="112"/>
      <c r="D24" s="112"/>
      <c r="E24" s="112"/>
      <c r="F24" s="112"/>
      <c r="G24" s="112"/>
      <c r="H24" s="112"/>
      <c r="I24" s="112"/>
      <c r="J24" s="112"/>
    </row>
    <row r="25" spans="1:14">
      <c r="A25" s="113" t="s">
        <v>88</v>
      </c>
      <c r="B25" s="114"/>
      <c r="C25" s="114"/>
      <c r="D25" s="114"/>
      <c r="E25" s="115"/>
      <c r="F25" s="115"/>
      <c r="G25" s="115"/>
      <c r="H25" s="115"/>
      <c r="I25" s="115"/>
      <c r="J25" s="115"/>
    </row>
    <row r="26" spans="1:14">
      <c r="A26" s="113" t="s">
        <v>89</v>
      </c>
      <c r="B26" s="114"/>
      <c r="C26" s="114"/>
      <c r="D26" s="114"/>
      <c r="E26" s="115"/>
      <c r="F26" s="115"/>
      <c r="G26" s="115"/>
      <c r="H26" s="115"/>
      <c r="I26" s="115"/>
      <c r="J26" s="115"/>
    </row>
    <row r="27" spans="1:14">
      <c r="A27" s="222" t="s">
        <v>162</v>
      </c>
      <c r="B27" s="222"/>
      <c r="C27" s="222"/>
      <c r="D27" s="222"/>
      <c r="E27" s="222"/>
      <c r="F27" s="222"/>
      <c r="G27" s="222"/>
      <c r="H27" s="222"/>
      <c r="I27" s="222"/>
      <c r="J27" s="222"/>
      <c r="N27" s="62"/>
    </row>
    <row r="28" spans="1:14">
      <c r="H28" t="s">
        <v>90</v>
      </c>
      <c r="N28" s="62"/>
    </row>
    <row r="29" spans="1:14">
      <c r="H29" t="s">
        <v>91</v>
      </c>
      <c r="N29" s="62"/>
    </row>
  </sheetData>
  <mergeCells count="10">
    <mergeCell ref="A27:J27"/>
    <mergeCell ref="B4:M4"/>
    <mergeCell ref="A23:J23"/>
    <mergeCell ref="B15:L15"/>
    <mergeCell ref="B16:L16"/>
    <mergeCell ref="B17:L17"/>
    <mergeCell ref="B18:L18"/>
    <mergeCell ref="B8:B10"/>
    <mergeCell ref="C9:C10"/>
    <mergeCell ref="B5:D5"/>
  </mergeCells>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B19" sqref="B19"/>
    </sheetView>
  </sheetViews>
  <sheetFormatPr defaultRowHeight="14.25"/>
  <cols>
    <col min="2" max="2" width="24" customWidth="1"/>
    <col min="3" max="3" width="6.75" customWidth="1"/>
    <col min="4" max="4" width="7.125" customWidth="1"/>
    <col min="5" max="5" width="6.875" customWidth="1"/>
    <col min="6" max="6" width="6.25" customWidth="1"/>
    <col min="8" max="8" width="11.375" customWidth="1"/>
    <col min="9" max="9" width="11" bestFit="1" customWidth="1"/>
    <col min="10" max="10" width="6.375" bestFit="1" customWidth="1"/>
    <col min="11" max="11" width="11" bestFit="1" customWidth="1"/>
    <col min="13" max="13" width="10.625" customWidth="1"/>
    <col min="14" max="14" width="6.25" customWidth="1"/>
    <col min="15" max="16" width="12" bestFit="1" customWidth="1"/>
    <col min="17" max="17" width="4.25" bestFit="1" customWidth="1"/>
    <col min="18" max="18" width="13.125" bestFit="1" customWidth="1"/>
  </cols>
  <sheetData>
    <row r="1" spans="2:18" ht="15">
      <c r="B1" s="116" t="s">
        <v>92</v>
      </c>
    </row>
    <row r="2" spans="2:18" ht="15">
      <c r="B2" s="116" t="s">
        <v>109</v>
      </c>
    </row>
    <row r="4" spans="2:18" s="126" customFormat="1" ht="11.25">
      <c r="B4" s="126" t="s">
        <v>108</v>
      </c>
    </row>
    <row r="5" spans="2:18" s="126" customFormat="1" ht="11.25"/>
    <row r="6" spans="2:18" s="126" customFormat="1" ht="11.25"/>
    <row r="7" spans="2:18" s="126" customFormat="1" ht="11.25">
      <c r="B7" s="260" t="s">
        <v>107</v>
      </c>
      <c r="C7" s="261"/>
      <c r="D7" s="261"/>
      <c r="E7" s="261"/>
      <c r="F7" s="261"/>
      <c r="G7" s="261"/>
      <c r="H7" s="262"/>
      <c r="I7" s="148"/>
      <c r="J7" s="148"/>
      <c r="K7" s="148"/>
      <c r="L7" s="144"/>
      <c r="M7" s="260" t="s">
        <v>161</v>
      </c>
      <c r="N7" s="261"/>
      <c r="O7" s="261"/>
      <c r="P7" s="261"/>
      <c r="Q7" s="261"/>
      <c r="R7" s="262"/>
    </row>
    <row r="8" spans="2:18" s="126" customFormat="1" ht="11.25">
      <c r="B8" s="148"/>
      <c r="C8" s="147"/>
      <c r="D8" s="147"/>
      <c r="E8" s="147"/>
      <c r="F8" s="146"/>
      <c r="G8" s="145"/>
      <c r="H8" s="257" t="s">
        <v>64</v>
      </c>
      <c r="I8" s="259" t="s">
        <v>18</v>
      </c>
      <c r="J8" s="259"/>
      <c r="K8" s="259"/>
      <c r="L8" s="157"/>
      <c r="M8" s="263" t="s">
        <v>106</v>
      </c>
      <c r="N8" s="265" t="s">
        <v>105</v>
      </c>
      <c r="O8" s="267" t="s">
        <v>70</v>
      </c>
      <c r="P8" s="258" t="s">
        <v>104</v>
      </c>
      <c r="Q8" s="258"/>
      <c r="R8" s="258"/>
    </row>
    <row r="9" spans="2:18" s="126" customFormat="1" ht="23.25" thickBot="1">
      <c r="B9" s="144"/>
      <c r="C9" s="143" t="s">
        <v>14</v>
      </c>
      <c r="D9" s="143" t="s">
        <v>15</v>
      </c>
      <c r="E9" s="143" t="s">
        <v>16</v>
      </c>
      <c r="F9" s="143" t="s">
        <v>17</v>
      </c>
      <c r="G9" s="143" t="s">
        <v>98</v>
      </c>
      <c r="H9" s="258"/>
      <c r="I9" s="142" t="s">
        <v>20</v>
      </c>
      <c r="J9" s="141" t="s">
        <v>19</v>
      </c>
      <c r="K9" s="141" t="s">
        <v>21</v>
      </c>
      <c r="L9" s="156"/>
      <c r="M9" s="264"/>
      <c r="N9" s="266"/>
      <c r="O9" s="268"/>
      <c r="P9" s="143" t="s">
        <v>20</v>
      </c>
      <c r="Q9" s="143" t="s">
        <v>103</v>
      </c>
      <c r="R9" s="143" t="s">
        <v>21</v>
      </c>
    </row>
    <row r="10" spans="2:18" s="126" customFormat="1" ht="12" thickBot="1">
      <c r="B10" s="155" t="s">
        <v>102</v>
      </c>
      <c r="C10" s="137">
        <v>12</v>
      </c>
      <c r="D10" s="137">
        <v>1</v>
      </c>
      <c r="E10" s="137">
        <f>D10*F10</f>
        <v>365</v>
      </c>
      <c r="F10" s="137">
        <v>365</v>
      </c>
      <c r="G10" s="136" t="s">
        <v>98</v>
      </c>
      <c r="H10" s="135"/>
      <c r="I10" s="134">
        <f>E10*H10</f>
        <v>0</v>
      </c>
      <c r="J10" s="133">
        <v>8</v>
      </c>
      <c r="K10" s="132">
        <f>I10*(100+J10)/100</f>
        <v>0</v>
      </c>
      <c r="L10" s="154"/>
      <c r="M10" s="153">
        <v>2</v>
      </c>
      <c r="N10" s="152" t="s">
        <v>25</v>
      </c>
      <c r="O10" s="151"/>
      <c r="P10" s="149">
        <f>O10*M10</f>
        <v>0</v>
      </c>
      <c r="Q10" s="150">
        <v>8</v>
      </c>
      <c r="R10" s="149">
        <f>P10*(100+Q10)/100</f>
        <v>0</v>
      </c>
    </row>
    <row r="11" spans="2:18" s="126" customFormat="1" ht="11.25"/>
    <row r="13" spans="2:18" s="126" customFormat="1" ht="11.25">
      <c r="B13" s="260" t="s">
        <v>101</v>
      </c>
      <c r="C13" s="261"/>
      <c r="D13" s="261"/>
      <c r="E13" s="261"/>
      <c r="F13" s="261"/>
      <c r="G13" s="261"/>
      <c r="H13" s="262"/>
      <c r="I13" s="148"/>
      <c r="J13" s="148"/>
      <c r="K13" s="148"/>
      <c r="M13" s="127"/>
      <c r="P13" s="139"/>
      <c r="Q13" s="140"/>
      <c r="R13" s="139"/>
    </row>
    <row r="14" spans="2:18" s="126" customFormat="1" ht="11.25" customHeight="1">
      <c r="B14" s="148"/>
      <c r="C14" s="147"/>
      <c r="D14" s="147"/>
      <c r="E14" s="147"/>
      <c r="F14" s="146"/>
      <c r="G14" s="145"/>
      <c r="H14" s="257" t="s">
        <v>100</v>
      </c>
      <c r="I14" s="259" t="s">
        <v>18</v>
      </c>
      <c r="J14" s="259"/>
      <c r="K14" s="259"/>
      <c r="M14" s="127"/>
      <c r="P14" s="139"/>
      <c r="Q14" s="140"/>
      <c r="R14" s="139"/>
    </row>
    <row r="15" spans="2:18" s="126" customFormat="1" ht="37.5" customHeight="1" thickBot="1">
      <c r="B15" s="144"/>
      <c r="C15" s="143" t="s">
        <v>14</v>
      </c>
      <c r="D15" s="143" t="s">
        <v>15</v>
      </c>
      <c r="E15" s="143" t="s">
        <v>98</v>
      </c>
      <c r="F15" s="143" t="s">
        <v>98</v>
      </c>
      <c r="G15" s="143" t="s">
        <v>98</v>
      </c>
      <c r="H15" s="258"/>
      <c r="I15" s="142" t="s">
        <v>20</v>
      </c>
      <c r="J15" s="141" t="s">
        <v>19</v>
      </c>
      <c r="K15" s="141" t="s">
        <v>21</v>
      </c>
      <c r="M15" s="127"/>
      <c r="P15" s="139"/>
      <c r="Q15" s="140"/>
      <c r="R15" s="139"/>
    </row>
    <row r="16" spans="2:18" ht="34.5" thickBot="1">
      <c r="B16" s="138" t="s">
        <v>99</v>
      </c>
      <c r="C16" s="137">
        <v>12</v>
      </c>
      <c r="D16" s="137">
        <v>1</v>
      </c>
      <c r="E16" s="136" t="s">
        <v>98</v>
      </c>
      <c r="F16" s="136" t="s">
        <v>98</v>
      </c>
      <c r="G16" s="136" t="s">
        <v>98</v>
      </c>
      <c r="H16" s="135"/>
      <c r="I16" s="134">
        <f>C16*H16</f>
        <v>0</v>
      </c>
      <c r="J16" s="133">
        <v>8</v>
      </c>
      <c r="K16" s="132">
        <f>I16*(100+J16)/100</f>
        <v>0</v>
      </c>
    </row>
    <row r="17" spans="1:13" ht="15" thickBot="1">
      <c r="B17" s="125"/>
      <c r="C17" s="124"/>
      <c r="D17" s="124"/>
      <c r="E17" s="124"/>
      <c r="F17" s="124"/>
      <c r="G17" s="124"/>
      <c r="H17" s="123"/>
      <c r="I17" s="122"/>
      <c r="J17" s="121"/>
      <c r="K17" s="120"/>
    </row>
    <row r="18" spans="1:13" s="126" customFormat="1" ht="23.25" thickBot="1">
      <c r="B18" s="131" t="s">
        <v>97</v>
      </c>
      <c r="I18" s="130">
        <f>SUM(I10+P10+I16)</f>
        <v>0</v>
      </c>
      <c r="J18" s="129">
        <v>8</v>
      </c>
      <c r="K18" s="128">
        <f>SUM(K10+R10+K16)</f>
        <v>0</v>
      </c>
      <c r="M18" s="127"/>
    </row>
    <row r="19" spans="1:13">
      <c r="B19" s="125"/>
      <c r="C19" s="124"/>
      <c r="D19" s="124"/>
      <c r="E19" s="124"/>
      <c r="F19" s="124"/>
      <c r="G19" s="124"/>
      <c r="H19" s="123"/>
      <c r="I19" s="122"/>
      <c r="J19" s="121"/>
      <c r="K19" s="120"/>
    </row>
    <row r="20" spans="1:13">
      <c r="B20" s="125"/>
      <c r="C20" s="124"/>
      <c r="D20" s="124"/>
      <c r="E20" s="124"/>
      <c r="F20" s="124"/>
      <c r="G20" s="124"/>
      <c r="H20" s="123"/>
      <c r="I20" s="122"/>
      <c r="J20" s="121"/>
      <c r="K20" s="120"/>
    </row>
    <row r="21" spans="1:13">
      <c r="A21" s="107" t="s">
        <v>86</v>
      </c>
      <c r="B21" s="108"/>
      <c r="C21" s="108"/>
      <c r="D21" s="108"/>
      <c r="E21" s="109"/>
      <c r="F21" s="109"/>
      <c r="G21" s="109"/>
      <c r="H21" s="109"/>
      <c r="I21" s="109"/>
      <c r="J21" s="109"/>
    </row>
    <row r="22" spans="1:13">
      <c r="A22" s="110"/>
      <c r="B22" s="110"/>
      <c r="C22" s="110"/>
      <c r="D22" s="110"/>
      <c r="E22" s="110"/>
      <c r="F22" s="110"/>
      <c r="G22" s="110"/>
      <c r="H22" s="110"/>
      <c r="I22" s="110"/>
      <c r="J22" s="110"/>
    </row>
    <row r="23" spans="1:13" ht="44.25" customHeight="1">
      <c r="A23" s="225" t="s">
        <v>96</v>
      </c>
      <c r="B23" s="226"/>
      <c r="C23" s="226"/>
      <c r="D23" s="226"/>
      <c r="E23" s="226"/>
      <c r="F23" s="226"/>
      <c r="G23" s="226"/>
      <c r="H23" s="226"/>
      <c r="I23" s="226"/>
      <c r="J23" s="226"/>
    </row>
    <row r="24" spans="1:13">
      <c r="A24" s="117"/>
      <c r="B24" s="118"/>
      <c r="C24" s="118"/>
      <c r="D24" s="118"/>
      <c r="E24" s="118"/>
      <c r="F24" s="118"/>
      <c r="G24" s="118"/>
      <c r="H24" s="118"/>
      <c r="I24" s="118"/>
      <c r="J24" s="118"/>
    </row>
    <row r="25" spans="1:13">
      <c r="A25" s="113" t="s">
        <v>88</v>
      </c>
      <c r="B25" s="114"/>
      <c r="C25" s="114"/>
      <c r="D25" s="114"/>
      <c r="E25" s="115"/>
      <c r="F25" s="115"/>
      <c r="G25" s="115"/>
      <c r="H25" s="115"/>
      <c r="I25" s="115"/>
      <c r="J25" s="115"/>
    </row>
    <row r="26" spans="1:13">
      <c r="A26" s="113" t="s">
        <v>89</v>
      </c>
      <c r="B26" s="114"/>
      <c r="C26" s="114"/>
      <c r="D26" s="114"/>
      <c r="E26" s="115"/>
      <c r="F26" s="115"/>
      <c r="G26" s="115"/>
      <c r="H26" s="115"/>
      <c r="I26" s="115"/>
      <c r="J26" s="115"/>
    </row>
    <row r="27" spans="1:13">
      <c r="A27" s="114"/>
      <c r="B27" s="114"/>
      <c r="C27" s="114"/>
      <c r="D27" s="114"/>
      <c r="E27" s="115"/>
      <c r="F27" s="115"/>
      <c r="G27" s="115"/>
      <c r="H27" s="115"/>
      <c r="I27" s="115"/>
      <c r="J27" s="115"/>
    </row>
    <row r="28" spans="1:13">
      <c r="A28" s="114"/>
      <c r="B28" s="114"/>
      <c r="C28" s="114"/>
      <c r="D28" s="114"/>
      <c r="E28" s="115"/>
      <c r="F28" s="115"/>
      <c r="G28" s="115"/>
      <c r="H28" s="115" t="s">
        <v>90</v>
      </c>
      <c r="I28" s="115"/>
      <c r="J28" s="115"/>
    </row>
    <row r="29" spans="1:13">
      <c r="A29" s="114"/>
      <c r="B29" s="114"/>
      <c r="C29" s="114"/>
      <c r="D29" s="114"/>
      <c r="E29" s="115"/>
      <c r="F29" s="115"/>
      <c r="G29" s="115"/>
      <c r="H29" s="115" t="s">
        <v>91</v>
      </c>
      <c r="I29" s="115"/>
      <c r="J29" s="115"/>
    </row>
    <row r="34" spans="2:2">
      <c r="B34" s="119" t="s">
        <v>95</v>
      </c>
    </row>
  </sheetData>
  <mergeCells count="12">
    <mergeCell ref="H14:H15"/>
    <mergeCell ref="I14:K14"/>
    <mergeCell ref="A23:J23"/>
    <mergeCell ref="M7:R7"/>
    <mergeCell ref="H8:H9"/>
    <mergeCell ref="I8:K8"/>
    <mergeCell ref="M8:M9"/>
    <mergeCell ref="N8:N9"/>
    <mergeCell ref="O8:O9"/>
    <mergeCell ref="P8:R8"/>
    <mergeCell ref="B7:H7"/>
    <mergeCell ref="B13:H1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C23" sqref="C23"/>
    </sheetView>
  </sheetViews>
  <sheetFormatPr defaultRowHeight="14.25"/>
  <cols>
    <col min="3" max="3" width="53.75" customWidth="1"/>
    <col min="4" max="4" width="18" style="158" bestFit="1" customWidth="1"/>
    <col min="5" max="5" width="17.625" bestFit="1" customWidth="1"/>
  </cols>
  <sheetData>
    <row r="1" spans="2:5" ht="15">
      <c r="B1" s="116" t="s">
        <v>92</v>
      </c>
      <c r="D1"/>
    </row>
    <row r="2" spans="2:5" ht="15">
      <c r="B2" s="116" t="s">
        <v>109</v>
      </c>
      <c r="D2"/>
    </row>
    <row r="3" spans="2:5">
      <c r="D3"/>
    </row>
    <row r="4" spans="2:5">
      <c r="B4" s="269" t="s">
        <v>160</v>
      </c>
      <c r="C4" s="269"/>
      <c r="D4" s="269"/>
      <c r="E4" s="269"/>
    </row>
    <row r="5" spans="2:5">
      <c r="B5" s="269" t="s">
        <v>159</v>
      </c>
      <c r="C5" s="269"/>
      <c r="D5" s="269"/>
      <c r="E5" s="269"/>
    </row>
    <row r="6" spans="2:5">
      <c r="B6" s="167"/>
      <c r="C6" s="167"/>
      <c r="D6" s="168"/>
      <c r="E6" s="167"/>
    </row>
    <row r="7" spans="2:5" ht="15">
      <c r="B7" s="213" t="s">
        <v>158</v>
      </c>
      <c r="C7" s="213"/>
      <c r="D7" s="213"/>
      <c r="E7" s="213"/>
    </row>
    <row r="8" spans="2:5" ht="28.5" customHeight="1">
      <c r="B8" s="270" t="s">
        <v>157</v>
      </c>
      <c r="C8" s="270"/>
      <c r="D8" s="270"/>
      <c r="E8" s="270"/>
    </row>
    <row r="10" spans="2:5" s="126" customFormat="1" ht="11.25">
      <c r="B10" s="144" t="s">
        <v>156</v>
      </c>
      <c r="C10" s="144" t="s">
        <v>155</v>
      </c>
      <c r="D10" s="159" t="s">
        <v>154</v>
      </c>
      <c r="E10" s="144" t="s">
        <v>153</v>
      </c>
    </row>
    <row r="11" spans="2:5" s="126" customFormat="1" ht="27.95" customHeight="1">
      <c r="B11" s="144"/>
      <c r="C11" s="166" t="s">
        <v>152</v>
      </c>
      <c r="D11" s="159"/>
      <c r="E11" s="144"/>
    </row>
    <row r="12" spans="2:5" s="126" customFormat="1" ht="11.25">
      <c r="B12" s="159">
        <v>1</v>
      </c>
      <c r="C12" s="144" t="s">
        <v>151</v>
      </c>
      <c r="D12" s="159" t="s">
        <v>147</v>
      </c>
      <c r="E12" s="144"/>
    </row>
    <row r="13" spans="2:5" s="126" customFormat="1" ht="11.25">
      <c r="B13" s="159">
        <v>2</v>
      </c>
      <c r="C13" s="144" t="s">
        <v>150</v>
      </c>
      <c r="D13" s="159" t="s">
        <v>147</v>
      </c>
      <c r="E13" s="144"/>
    </row>
    <row r="14" spans="2:5" s="126" customFormat="1" ht="11.25">
      <c r="B14" s="159">
        <v>3</v>
      </c>
      <c r="C14" s="144" t="s">
        <v>149</v>
      </c>
      <c r="D14" s="159" t="s">
        <v>147</v>
      </c>
      <c r="E14" s="144"/>
    </row>
    <row r="15" spans="2:5" s="126" customFormat="1" ht="11.25">
      <c r="B15" s="159">
        <v>4</v>
      </c>
      <c r="C15" s="144" t="s">
        <v>148</v>
      </c>
      <c r="D15" s="159" t="s">
        <v>147</v>
      </c>
      <c r="E15" s="144"/>
    </row>
    <row r="16" spans="2:5" s="126" customFormat="1" ht="11.25">
      <c r="B16" s="159">
        <v>5</v>
      </c>
      <c r="C16" s="144" t="s">
        <v>146</v>
      </c>
      <c r="D16" s="159" t="s">
        <v>110</v>
      </c>
      <c r="E16" s="144"/>
    </row>
    <row r="17" spans="1:5" s="126" customFormat="1" ht="67.5">
      <c r="B17" s="159">
        <v>6</v>
      </c>
      <c r="C17" s="165" t="s">
        <v>145</v>
      </c>
      <c r="D17" s="159" t="s">
        <v>110</v>
      </c>
      <c r="E17" s="144"/>
    </row>
    <row r="18" spans="1:5" s="126" customFormat="1" ht="22.5">
      <c r="B18" s="159">
        <v>7</v>
      </c>
      <c r="C18" s="160" t="s">
        <v>144</v>
      </c>
      <c r="D18" s="159" t="s">
        <v>110</v>
      </c>
      <c r="E18" s="144"/>
    </row>
    <row r="19" spans="1:5" s="126" customFormat="1" ht="11.25">
      <c r="B19" s="159">
        <v>8</v>
      </c>
      <c r="C19" s="144" t="s">
        <v>143</v>
      </c>
      <c r="D19" s="159" t="s">
        <v>110</v>
      </c>
      <c r="E19" s="144"/>
    </row>
    <row r="20" spans="1:5" s="163" customFormat="1" ht="22.5">
      <c r="B20" s="143">
        <v>9</v>
      </c>
      <c r="C20" s="160" t="s">
        <v>142</v>
      </c>
      <c r="D20" s="159" t="s">
        <v>110</v>
      </c>
      <c r="E20" s="160"/>
    </row>
    <row r="21" spans="1:5" s="163" customFormat="1" ht="27.95" customHeight="1">
      <c r="B21" s="143"/>
      <c r="C21" s="161" t="s">
        <v>141</v>
      </c>
      <c r="D21" s="143"/>
      <c r="E21" s="160"/>
    </row>
    <row r="22" spans="1:5" s="163" customFormat="1" ht="11.25">
      <c r="B22" s="143">
        <v>1</v>
      </c>
      <c r="C22" s="164" t="s">
        <v>140</v>
      </c>
      <c r="D22" s="159" t="s">
        <v>110</v>
      </c>
      <c r="E22" s="160"/>
    </row>
    <row r="23" spans="1:5" s="126" customFormat="1" ht="33">
      <c r="B23" s="159">
        <v>2</v>
      </c>
      <c r="C23" s="162" t="s">
        <v>139</v>
      </c>
      <c r="D23" s="159" t="s">
        <v>110</v>
      </c>
      <c r="E23" s="144"/>
    </row>
    <row r="24" spans="1:5" s="126" customFormat="1" ht="43.5" customHeight="1">
      <c r="B24" s="159">
        <v>3</v>
      </c>
      <c r="C24" s="162" t="s">
        <v>138</v>
      </c>
      <c r="D24" s="159" t="s">
        <v>110</v>
      </c>
      <c r="E24" s="144"/>
    </row>
    <row r="25" spans="1:5" s="126" customFormat="1" ht="11.25">
      <c r="A25" s="163"/>
      <c r="B25" s="159">
        <v>4</v>
      </c>
      <c r="C25" s="162" t="s">
        <v>137</v>
      </c>
      <c r="D25" s="159" t="s">
        <v>110</v>
      </c>
      <c r="E25" s="144"/>
    </row>
    <row r="26" spans="1:5" s="126" customFormat="1" ht="22.5">
      <c r="B26" s="159">
        <v>5</v>
      </c>
      <c r="C26" s="162" t="s">
        <v>136</v>
      </c>
      <c r="D26" s="159" t="s">
        <v>110</v>
      </c>
      <c r="E26" s="144"/>
    </row>
    <row r="27" spans="1:5" s="126" customFormat="1" ht="11.25">
      <c r="B27" s="159">
        <v>6</v>
      </c>
      <c r="C27" s="162" t="s">
        <v>135</v>
      </c>
      <c r="D27" s="159" t="s">
        <v>110</v>
      </c>
      <c r="E27" s="144"/>
    </row>
    <row r="28" spans="1:5" s="126" customFormat="1" ht="11.25">
      <c r="B28" s="159">
        <v>7</v>
      </c>
      <c r="C28" s="162" t="s">
        <v>134</v>
      </c>
      <c r="D28" s="159" t="s">
        <v>110</v>
      </c>
      <c r="E28" s="144"/>
    </row>
    <row r="29" spans="1:5" s="126" customFormat="1" ht="11.25">
      <c r="B29" s="159">
        <v>8</v>
      </c>
      <c r="C29" s="162" t="s">
        <v>133</v>
      </c>
      <c r="D29" s="159" t="s">
        <v>110</v>
      </c>
      <c r="E29" s="144"/>
    </row>
    <row r="30" spans="1:5" s="126" customFormat="1" ht="11.25">
      <c r="B30" s="159">
        <v>9</v>
      </c>
      <c r="C30" s="162" t="s">
        <v>132</v>
      </c>
      <c r="D30" s="159" t="s">
        <v>110</v>
      </c>
      <c r="E30" s="144"/>
    </row>
    <row r="31" spans="1:5" s="126" customFormat="1" ht="11.25">
      <c r="B31" s="159">
        <v>10</v>
      </c>
      <c r="C31" s="162" t="s">
        <v>131</v>
      </c>
      <c r="D31" s="159" t="s">
        <v>110</v>
      </c>
      <c r="E31" s="144"/>
    </row>
    <row r="32" spans="1:5" s="126" customFormat="1" ht="11.25">
      <c r="B32" s="159">
        <v>11</v>
      </c>
      <c r="C32" s="162" t="s">
        <v>130</v>
      </c>
      <c r="D32" s="159" t="s">
        <v>110</v>
      </c>
      <c r="E32" s="144"/>
    </row>
    <row r="33" spans="2:5" s="126" customFormat="1" ht="11.25">
      <c r="B33" s="159">
        <v>12</v>
      </c>
      <c r="C33" s="162" t="s">
        <v>129</v>
      </c>
      <c r="D33" s="159" t="s">
        <v>110</v>
      </c>
      <c r="E33" s="144"/>
    </row>
    <row r="34" spans="2:5" s="126" customFormat="1" ht="21.75">
      <c r="B34" s="159">
        <v>13</v>
      </c>
      <c r="C34" s="162" t="s">
        <v>128</v>
      </c>
      <c r="D34" s="159" t="s">
        <v>110</v>
      </c>
      <c r="E34" s="144"/>
    </row>
    <row r="35" spans="2:5" s="126" customFormat="1" ht="22.5">
      <c r="B35" s="159">
        <v>14</v>
      </c>
      <c r="C35" s="162" t="s">
        <v>127</v>
      </c>
      <c r="D35" s="159" t="s">
        <v>110</v>
      </c>
      <c r="E35" s="144"/>
    </row>
    <row r="36" spans="2:5" s="126" customFormat="1" ht="22.5">
      <c r="B36" s="159">
        <v>15</v>
      </c>
      <c r="C36" s="160" t="s">
        <v>126</v>
      </c>
      <c r="D36" s="159" t="s">
        <v>110</v>
      </c>
      <c r="E36" s="144"/>
    </row>
    <row r="37" spans="2:5" s="126" customFormat="1" ht="22.5">
      <c r="B37" s="159">
        <v>16</v>
      </c>
      <c r="C37" s="160" t="s">
        <v>125</v>
      </c>
      <c r="D37" s="159" t="s">
        <v>110</v>
      </c>
      <c r="E37" s="144"/>
    </row>
    <row r="38" spans="2:5" s="126" customFormat="1" ht="11.25">
      <c r="B38" s="159">
        <v>17</v>
      </c>
      <c r="C38" s="160" t="s">
        <v>124</v>
      </c>
      <c r="D38" s="159" t="s">
        <v>110</v>
      </c>
      <c r="E38" s="144"/>
    </row>
    <row r="39" spans="2:5" s="126" customFormat="1" ht="56.25">
      <c r="B39" s="159">
        <v>18</v>
      </c>
      <c r="C39" s="160" t="s">
        <v>123</v>
      </c>
      <c r="D39" s="159" t="s">
        <v>110</v>
      </c>
      <c r="E39" s="144"/>
    </row>
    <row r="40" spans="2:5" s="126" customFormat="1" ht="46.5" customHeight="1">
      <c r="B40" s="159">
        <v>19</v>
      </c>
      <c r="C40" s="160" t="s">
        <v>122</v>
      </c>
      <c r="D40" s="159" t="s">
        <v>110</v>
      </c>
      <c r="E40" s="144"/>
    </row>
    <row r="41" spans="2:5" s="126" customFormat="1" ht="11.25">
      <c r="B41" s="159">
        <v>20</v>
      </c>
      <c r="C41" s="160" t="s">
        <v>121</v>
      </c>
      <c r="D41" s="159" t="s">
        <v>110</v>
      </c>
      <c r="E41" s="144"/>
    </row>
    <row r="42" spans="2:5" s="126" customFormat="1" ht="27.95" customHeight="1">
      <c r="B42" s="159"/>
      <c r="C42" s="161" t="s">
        <v>120</v>
      </c>
      <c r="D42" s="159"/>
      <c r="E42" s="144"/>
    </row>
    <row r="43" spans="2:5" s="126" customFormat="1" ht="11.25">
      <c r="B43" s="159">
        <v>1</v>
      </c>
      <c r="C43" s="160" t="s">
        <v>119</v>
      </c>
      <c r="D43" s="159" t="s">
        <v>112</v>
      </c>
      <c r="E43" s="144"/>
    </row>
    <row r="44" spans="2:5" s="126" customFormat="1" ht="11.25">
      <c r="B44" s="159">
        <v>2</v>
      </c>
      <c r="C44" s="160" t="s">
        <v>118</v>
      </c>
      <c r="D44" s="159" t="s">
        <v>112</v>
      </c>
      <c r="E44" s="144"/>
    </row>
    <row r="45" spans="2:5" s="126" customFormat="1" ht="33.75">
      <c r="B45" s="159">
        <v>3</v>
      </c>
      <c r="C45" s="160" t="s">
        <v>117</v>
      </c>
      <c r="D45" s="159" t="s">
        <v>112</v>
      </c>
      <c r="E45" s="144"/>
    </row>
    <row r="46" spans="2:5" s="126" customFormat="1" ht="22.5">
      <c r="B46" s="159">
        <v>4</v>
      </c>
      <c r="C46" s="160" t="s">
        <v>116</v>
      </c>
      <c r="D46" s="159" t="s">
        <v>112</v>
      </c>
      <c r="E46" s="144"/>
    </row>
    <row r="47" spans="2:5" s="126" customFormat="1" ht="22.5">
      <c r="B47" s="159">
        <v>5</v>
      </c>
      <c r="C47" s="160" t="s">
        <v>115</v>
      </c>
      <c r="D47" s="159" t="s">
        <v>112</v>
      </c>
      <c r="E47" s="144"/>
    </row>
    <row r="48" spans="2:5" s="126" customFormat="1" ht="11.25">
      <c r="B48" s="159">
        <v>6</v>
      </c>
      <c r="C48" s="160" t="s">
        <v>114</v>
      </c>
      <c r="D48" s="159" t="s">
        <v>112</v>
      </c>
      <c r="E48" s="144"/>
    </row>
    <row r="49" spans="1:10" s="126" customFormat="1" ht="11.25">
      <c r="B49" s="159">
        <v>7</v>
      </c>
      <c r="C49" s="160" t="s">
        <v>113</v>
      </c>
      <c r="D49" s="159" t="s">
        <v>112</v>
      </c>
      <c r="E49" s="144"/>
    </row>
    <row r="50" spans="1:10" s="126" customFormat="1" ht="33.75">
      <c r="B50" s="159">
        <v>8</v>
      </c>
      <c r="C50" s="160" t="s">
        <v>111</v>
      </c>
      <c r="D50" s="159" t="s">
        <v>110</v>
      </c>
      <c r="E50" s="144"/>
    </row>
    <row r="51" spans="1:10">
      <c r="D51"/>
    </row>
    <row r="52" spans="1:10">
      <c r="D52"/>
    </row>
    <row r="53" spans="1:10">
      <c r="D53"/>
    </row>
    <row r="54" spans="1:10">
      <c r="A54" s="107" t="s">
        <v>86</v>
      </c>
      <c r="B54" s="108"/>
      <c r="C54" s="108"/>
      <c r="D54" s="108"/>
      <c r="E54" s="109"/>
      <c r="F54" s="109"/>
      <c r="G54" s="109"/>
      <c r="H54" s="109"/>
      <c r="I54" s="109"/>
      <c r="J54" s="109"/>
    </row>
    <row r="55" spans="1:10">
      <c r="A55" s="110"/>
      <c r="B55" s="110"/>
      <c r="C55" s="110"/>
      <c r="D55" s="110"/>
      <c r="E55" s="110"/>
      <c r="F55" s="110"/>
      <c r="G55" s="110"/>
      <c r="H55" s="110"/>
      <c r="I55" s="110"/>
      <c r="J55" s="110"/>
    </row>
    <row r="56" spans="1:10" ht="44.25" customHeight="1">
      <c r="A56" s="225" t="s">
        <v>96</v>
      </c>
      <c r="B56" s="226"/>
      <c r="C56" s="226"/>
      <c r="D56" s="226"/>
      <c r="E56" s="226"/>
      <c r="F56" s="226"/>
      <c r="G56" s="226"/>
      <c r="H56" s="226"/>
      <c r="I56" s="226"/>
      <c r="J56" s="226"/>
    </row>
    <row r="57" spans="1:10">
      <c r="A57" s="117"/>
      <c r="B57" s="118"/>
      <c r="C57" s="118"/>
      <c r="D57" s="118"/>
      <c r="E57" s="118"/>
      <c r="F57" s="118"/>
      <c r="G57" s="118"/>
      <c r="H57" s="118"/>
      <c r="I57" s="118"/>
      <c r="J57" s="118"/>
    </row>
    <row r="58" spans="1:10">
      <c r="A58" s="113"/>
      <c r="B58" s="114"/>
      <c r="C58" s="114"/>
      <c r="D58" s="114"/>
      <c r="E58" s="115"/>
      <c r="F58" s="115"/>
      <c r="G58" s="115"/>
      <c r="H58" s="115"/>
      <c r="I58" s="115"/>
      <c r="J58" s="115"/>
    </row>
    <row r="59" spans="1:10">
      <c r="A59" s="114"/>
      <c r="B59" s="114"/>
      <c r="C59" s="114"/>
      <c r="D59" s="115" t="s">
        <v>90</v>
      </c>
      <c r="E59" s="115"/>
      <c r="F59" s="115"/>
      <c r="G59" s="115"/>
      <c r="H59" s="115"/>
      <c r="I59" s="115"/>
      <c r="J59" s="115"/>
    </row>
    <row r="60" spans="1:10">
      <c r="A60" s="114"/>
      <c r="B60" s="114"/>
      <c r="C60" s="114"/>
      <c r="D60" s="115" t="s">
        <v>91</v>
      </c>
      <c r="E60" s="115"/>
      <c r="F60" s="115"/>
      <c r="G60" s="115"/>
      <c r="I60" s="115"/>
      <c r="J60" s="115"/>
    </row>
    <row r="61" spans="1:10">
      <c r="A61" s="114"/>
      <c r="B61" s="114"/>
      <c r="C61" s="114"/>
      <c r="D61" s="114"/>
      <c r="E61" s="115"/>
      <c r="F61" s="115"/>
      <c r="G61" s="115"/>
      <c r="I61" s="115"/>
      <c r="J61" s="115"/>
    </row>
  </sheetData>
  <mergeCells count="5">
    <mergeCell ref="B4:E4"/>
    <mergeCell ref="B5:E5"/>
    <mergeCell ref="B7:E7"/>
    <mergeCell ref="B8:E8"/>
    <mergeCell ref="A56:J5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view="pageBreakPreview" zoomScaleNormal="100" zoomScaleSheetLayoutView="100" workbookViewId="0">
      <selection activeCell="C14" sqref="C14"/>
    </sheetView>
  </sheetViews>
  <sheetFormatPr defaultRowHeight="14.25"/>
  <cols>
    <col min="1" max="1" width="8.125" customWidth="1"/>
    <col min="2" max="2" width="36.375" customWidth="1"/>
    <col min="3" max="3" width="18.125" customWidth="1"/>
    <col min="4" max="4" width="34.125" customWidth="1"/>
    <col min="9" max="9" width="16.25" customWidth="1"/>
    <col min="10" max="10" width="13.875" bestFit="1" customWidth="1"/>
    <col min="12" max="12" width="14.5" bestFit="1" customWidth="1"/>
    <col min="14" max="14" width="13.125" style="62" bestFit="1" customWidth="1"/>
    <col min="15" max="15" width="13.125" bestFit="1" customWidth="1"/>
    <col min="16" max="16" width="12" bestFit="1" customWidth="1"/>
    <col min="17" max="17" width="11" bestFit="1" customWidth="1"/>
    <col min="18" max="18" width="13.125" bestFit="1" customWidth="1"/>
    <col min="20" max="20" width="13.125" bestFit="1" customWidth="1"/>
  </cols>
  <sheetData>
    <row r="1" spans="1:17" ht="15">
      <c r="B1" s="116" t="s">
        <v>92</v>
      </c>
      <c r="N1"/>
    </row>
    <row r="2" spans="1:17">
      <c r="B2" t="s">
        <v>168</v>
      </c>
      <c r="N2" s="96"/>
      <c r="O2" s="80"/>
      <c r="P2" s="80"/>
      <c r="Q2" s="80"/>
    </row>
    <row r="3" spans="1:17" ht="15">
      <c r="B3" s="177" t="s">
        <v>27</v>
      </c>
      <c r="C3" s="177"/>
      <c r="D3" s="177"/>
      <c r="E3" s="177"/>
      <c r="F3" s="177"/>
      <c r="G3" s="177"/>
      <c r="H3" s="177"/>
      <c r="I3" s="177"/>
      <c r="J3" s="177"/>
      <c r="K3" s="177"/>
      <c r="L3" s="177"/>
      <c r="N3" s="96"/>
      <c r="O3" s="80"/>
      <c r="P3" s="80"/>
      <c r="Q3" s="80"/>
    </row>
    <row r="4" spans="1:17" ht="42.75">
      <c r="B4" s="178" t="s">
        <v>65</v>
      </c>
      <c r="C4" s="179"/>
      <c r="D4" s="180"/>
      <c r="E4" s="202" t="s">
        <v>14</v>
      </c>
      <c r="F4" s="202" t="s">
        <v>15</v>
      </c>
      <c r="G4" s="202" t="s">
        <v>16</v>
      </c>
      <c r="H4" s="202" t="s">
        <v>17</v>
      </c>
      <c r="I4" s="203" t="s">
        <v>64</v>
      </c>
      <c r="J4" s="13" t="s">
        <v>62</v>
      </c>
      <c r="K4" s="202" t="s">
        <v>73</v>
      </c>
      <c r="L4" s="202" t="s">
        <v>63</v>
      </c>
      <c r="N4" s="97"/>
      <c r="O4" s="98"/>
      <c r="P4" s="98"/>
      <c r="Q4" s="80"/>
    </row>
    <row r="5" spans="1:17">
      <c r="B5" s="53" t="s">
        <v>51</v>
      </c>
      <c r="C5" s="53" t="s">
        <v>52</v>
      </c>
      <c r="D5" s="53" t="s">
        <v>53</v>
      </c>
      <c r="E5" s="53" t="s">
        <v>54</v>
      </c>
      <c r="F5" s="53" t="s">
        <v>55</v>
      </c>
      <c r="G5" s="53" t="s">
        <v>56</v>
      </c>
      <c r="H5" s="53" t="s">
        <v>57</v>
      </c>
      <c r="I5" s="53" t="s">
        <v>58</v>
      </c>
      <c r="J5" s="53" t="s">
        <v>59</v>
      </c>
      <c r="K5" s="53" t="s">
        <v>60</v>
      </c>
      <c r="L5" s="53" t="s">
        <v>61</v>
      </c>
      <c r="N5" s="96"/>
      <c r="O5" s="80"/>
      <c r="P5" s="80"/>
      <c r="Q5" s="80"/>
    </row>
    <row r="6" spans="1:17" ht="35.25" customHeight="1">
      <c r="B6" s="216" t="s">
        <v>83</v>
      </c>
      <c r="C6" s="246" t="s">
        <v>74</v>
      </c>
      <c r="D6" s="27" t="s">
        <v>49</v>
      </c>
      <c r="E6" s="38">
        <v>12</v>
      </c>
      <c r="F6" s="38">
        <v>2</v>
      </c>
      <c r="G6" s="29">
        <v>730</v>
      </c>
      <c r="H6" s="29">
        <v>365</v>
      </c>
      <c r="I6" s="38"/>
      <c r="J6" s="31">
        <f t="shared" ref="J6:J8" si="0">G6*I6</f>
        <v>0</v>
      </c>
      <c r="K6" s="32">
        <v>8</v>
      </c>
      <c r="L6" s="11">
        <f t="shared" ref="L6:L8" si="1">J6*(100+K6)/100</f>
        <v>0</v>
      </c>
      <c r="N6" s="99"/>
      <c r="O6" s="57"/>
      <c r="P6" s="100"/>
      <c r="Q6" s="80"/>
    </row>
    <row r="7" spans="1:17" ht="35.25" customHeight="1">
      <c r="B7" s="216"/>
      <c r="C7" s="240"/>
      <c r="D7" s="27" t="s">
        <v>165</v>
      </c>
      <c r="E7" s="38">
        <v>12</v>
      </c>
      <c r="F7" s="38">
        <v>2</v>
      </c>
      <c r="G7" s="29">
        <v>730</v>
      </c>
      <c r="H7" s="29">
        <v>365</v>
      </c>
      <c r="I7" s="38"/>
      <c r="J7" s="31">
        <f t="shared" si="0"/>
        <v>0</v>
      </c>
      <c r="K7" s="32">
        <v>8</v>
      </c>
      <c r="L7" s="11">
        <f t="shared" si="1"/>
        <v>0</v>
      </c>
      <c r="N7" s="99"/>
      <c r="O7" s="57"/>
      <c r="P7" s="100"/>
      <c r="Q7" s="80"/>
    </row>
    <row r="8" spans="1:17" ht="42" customHeight="1">
      <c r="B8" s="218"/>
      <c r="C8" s="241"/>
      <c r="D8" s="28" t="s">
        <v>48</v>
      </c>
      <c r="E8" s="29">
        <v>12</v>
      </c>
      <c r="F8" s="29">
        <v>2</v>
      </c>
      <c r="G8" s="29">
        <v>730</v>
      </c>
      <c r="H8" s="29">
        <v>365</v>
      </c>
      <c r="I8" s="29"/>
      <c r="J8" s="31">
        <f t="shared" si="0"/>
        <v>0</v>
      </c>
      <c r="K8" s="32">
        <v>8</v>
      </c>
      <c r="L8" s="11">
        <f t="shared" si="1"/>
        <v>0</v>
      </c>
      <c r="N8" s="99"/>
      <c r="O8" s="57"/>
      <c r="P8" s="100"/>
      <c r="Q8" s="80"/>
    </row>
    <row r="9" spans="1:17">
      <c r="B9" s="217" t="s">
        <v>94</v>
      </c>
      <c r="C9" s="236" t="s">
        <v>74</v>
      </c>
      <c r="D9" s="28" t="s">
        <v>49</v>
      </c>
      <c r="E9" s="29">
        <v>12</v>
      </c>
      <c r="F9" s="29">
        <v>2</v>
      </c>
      <c r="G9" s="29">
        <v>730</v>
      </c>
      <c r="H9" s="29">
        <v>365</v>
      </c>
      <c r="I9" s="29"/>
      <c r="J9" s="11">
        <f t="shared" ref="J9:J11" si="2">G9*I9</f>
        <v>0</v>
      </c>
      <c r="K9" s="32">
        <v>8</v>
      </c>
      <c r="L9" s="11">
        <f t="shared" ref="L9:L11" si="3">J9*(100+K9)/100</f>
        <v>0</v>
      </c>
      <c r="N9" s="99"/>
      <c r="O9" s="57"/>
      <c r="P9" s="100"/>
      <c r="Q9" s="80"/>
    </row>
    <row r="10" spans="1:17" ht="28.5">
      <c r="B10" s="217"/>
      <c r="C10" s="236"/>
      <c r="D10" s="27" t="s">
        <v>165</v>
      </c>
      <c r="E10" s="29">
        <v>12</v>
      </c>
      <c r="F10" s="29">
        <v>2</v>
      </c>
      <c r="G10" s="29">
        <v>730</v>
      </c>
      <c r="H10" s="29">
        <v>365</v>
      </c>
      <c r="I10" s="29"/>
      <c r="J10" s="11">
        <f t="shared" si="2"/>
        <v>0</v>
      </c>
      <c r="K10" s="32">
        <v>8</v>
      </c>
      <c r="L10" s="11">
        <f t="shared" si="3"/>
        <v>0</v>
      </c>
      <c r="N10" s="99"/>
      <c r="O10" s="57"/>
      <c r="P10" s="100"/>
      <c r="Q10" s="80"/>
    </row>
    <row r="11" spans="1:17" ht="24.75" customHeight="1">
      <c r="B11" s="217"/>
      <c r="C11" s="236"/>
      <c r="D11" s="28" t="s">
        <v>48</v>
      </c>
      <c r="E11" s="29">
        <v>12</v>
      </c>
      <c r="F11" s="29">
        <v>2</v>
      </c>
      <c r="G11" s="29">
        <v>730</v>
      </c>
      <c r="H11" s="29">
        <v>365</v>
      </c>
      <c r="I11" s="29"/>
      <c r="J11" s="11">
        <f t="shared" si="2"/>
        <v>0</v>
      </c>
      <c r="K11" s="32">
        <v>8</v>
      </c>
      <c r="L11" s="11">
        <f t="shared" si="3"/>
        <v>0</v>
      </c>
      <c r="N11" s="99"/>
      <c r="O11" s="57"/>
      <c r="P11" s="100"/>
      <c r="Q11" s="80"/>
    </row>
    <row r="12" spans="1:17">
      <c r="I12" s="16"/>
      <c r="J12" s="16"/>
      <c r="K12" s="16"/>
      <c r="L12" s="16"/>
      <c r="N12" s="96"/>
      <c r="O12" s="80"/>
      <c r="P12" s="80"/>
      <c r="Q12" s="80"/>
    </row>
    <row r="13" spans="1:17">
      <c r="I13" s="1" t="s">
        <v>82</v>
      </c>
      <c r="J13" s="10" t="e">
        <f>SUM(#REF!)</f>
        <v>#REF!</v>
      </c>
      <c r="K13" s="23"/>
      <c r="L13" s="10" t="e">
        <f>SUM(#REF!)</f>
        <v>#REF!</v>
      </c>
      <c r="N13" s="96"/>
      <c r="O13" s="57"/>
      <c r="P13" s="80"/>
      <c r="Q13" s="80"/>
    </row>
    <row r="15" spans="1:17">
      <c r="A15" s="107" t="s">
        <v>86</v>
      </c>
      <c r="B15" s="108"/>
      <c r="C15" s="108"/>
      <c r="D15" s="108"/>
      <c r="E15" s="109"/>
      <c r="F15" s="109" t="s">
        <v>164</v>
      </c>
      <c r="G15" s="109"/>
      <c r="H15" s="109"/>
      <c r="I15" s="109"/>
      <c r="J15" s="109"/>
      <c r="N15"/>
    </row>
    <row r="16" spans="1:17" ht="44.25" customHeight="1">
      <c r="A16" s="214" t="s">
        <v>87</v>
      </c>
      <c r="B16" s="214"/>
      <c r="C16" s="214"/>
      <c r="D16" s="214"/>
      <c r="E16" s="214"/>
      <c r="F16" s="214"/>
      <c r="G16" s="214"/>
      <c r="H16" s="214"/>
      <c r="I16" s="214"/>
      <c r="J16" s="214"/>
      <c r="K16" s="214"/>
      <c r="L16" s="214"/>
      <c r="N16"/>
    </row>
    <row r="17" spans="1:14">
      <c r="A17" s="206"/>
      <c r="B17" s="207"/>
      <c r="C17" s="207"/>
      <c r="D17" s="207"/>
      <c r="E17" s="207"/>
      <c r="F17" s="207"/>
      <c r="G17" s="207"/>
      <c r="H17" s="207"/>
      <c r="I17" s="207"/>
      <c r="J17" s="207"/>
      <c r="N17"/>
    </row>
    <row r="18" spans="1:14">
      <c r="A18" s="113" t="s">
        <v>88</v>
      </c>
      <c r="B18" s="114"/>
      <c r="C18" s="114"/>
      <c r="D18" s="114"/>
      <c r="E18" s="115"/>
      <c r="F18" s="115"/>
      <c r="G18" s="115"/>
      <c r="H18" s="115"/>
      <c r="I18" s="115"/>
      <c r="J18" s="115"/>
      <c r="N18"/>
    </row>
    <row r="19" spans="1:14">
      <c r="A19" s="113" t="s">
        <v>89</v>
      </c>
      <c r="B19" s="114"/>
      <c r="C19" s="114"/>
      <c r="D19" s="114"/>
      <c r="E19" s="115"/>
      <c r="F19" s="115"/>
      <c r="G19" s="115"/>
      <c r="H19" s="115"/>
      <c r="I19" s="115"/>
      <c r="J19" s="115"/>
      <c r="N19"/>
    </row>
    <row r="20" spans="1:14">
      <c r="A20" s="113"/>
      <c r="B20" s="114"/>
      <c r="C20" s="114"/>
      <c r="D20" s="114"/>
      <c r="E20" s="115"/>
      <c r="F20" s="115"/>
      <c r="G20" s="115"/>
      <c r="H20" t="s">
        <v>90</v>
      </c>
      <c r="I20" s="115"/>
      <c r="J20" s="115"/>
      <c r="N20"/>
    </row>
    <row r="21" spans="1:14">
      <c r="A21" s="113"/>
      <c r="B21" s="114"/>
      <c r="C21" s="114"/>
      <c r="D21" s="114"/>
      <c r="E21" s="115"/>
      <c r="F21" s="115"/>
      <c r="G21" s="115"/>
      <c r="H21" t="s">
        <v>91</v>
      </c>
      <c r="I21" s="115"/>
      <c r="J21" s="115"/>
      <c r="N21"/>
    </row>
    <row r="22" spans="1:14" ht="15">
      <c r="A22" s="213"/>
      <c r="B22" s="213"/>
      <c r="C22" s="213"/>
      <c r="D22" s="213"/>
      <c r="E22" s="213"/>
      <c r="F22" s="213"/>
      <c r="G22" s="213"/>
      <c r="H22" s="213"/>
      <c r="I22" s="213"/>
      <c r="J22" s="213"/>
      <c r="K22" s="213"/>
      <c r="L22" s="213"/>
    </row>
  </sheetData>
  <mergeCells count="6">
    <mergeCell ref="A16:L16"/>
    <mergeCell ref="A22:L22"/>
    <mergeCell ref="B9:B11"/>
    <mergeCell ref="C9:C11"/>
    <mergeCell ref="B6:B8"/>
    <mergeCell ref="C6:C8"/>
  </mergeCells>
  <pageMargins left="0.70866141732283472" right="0.70866141732283472" top="0.74803149606299213" bottom="0.74803149606299213" header="0.31496062992125984" footer="0.31496062992125984"/>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view="pageBreakPreview" zoomScale="60" zoomScaleNormal="70" workbookViewId="0">
      <selection activeCell="A17" sqref="A17:J17"/>
    </sheetView>
  </sheetViews>
  <sheetFormatPr defaultRowHeight="14.25"/>
  <cols>
    <col min="1" max="1" width="4.625" customWidth="1"/>
    <col min="2" max="3" width="18" customWidth="1"/>
    <col min="4" max="4" width="28.625" bestFit="1" customWidth="1"/>
    <col min="5" max="5" width="17.875" customWidth="1"/>
    <col min="6" max="6" width="4.125" bestFit="1" customWidth="1"/>
    <col min="7" max="7" width="11.5" customWidth="1"/>
    <col min="8" max="8" width="4.625" bestFit="1" customWidth="1"/>
    <col min="9" max="9" width="11.375" customWidth="1"/>
    <col min="10" max="10" width="12" bestFit="1" customWidth="1"/>
    <col min="12" max="12" width="13.125" bestFit="1" customWidth="1"/>
    <col min="13" max="13" width="14" customWidth="1"/>
    <col min="14" max="14" width="5.875" customWidth="1"/>
    <col min="15" max="15" width="13.75" customWidth="1"/>
    <col min="16" max="16" width="12.375" customWidth="1"/>
  </cols>
  <sheetData>
    <row r="1" spans="1:17" ht="15">
      <c r="B1" s="116" t="s">
        <v>92</v>
      </c>
    </row>
    <row r="2" spans="1:17">
      <c r="B2" t="s">
        <v>168</v>
      </c>
      <c r="N2" s="96"/>
      <c r="O2" s="80"/>
      <c r="P2" s="80"/>
      <c r="Q2" s="80"/>
    </row>
    <row r="4" spans="1:17" ht="15">
      <c r="B4" s="223" t="s">
        <v>67</v>
      </c>
      <c r="C4" s="224"/>
      <c r="D4" s="224"/>
      <c r="E4" s="224"/>
      <c r="F4" s="224"/>
      <c r="G4" s="224"/>
      <c r="H4" s="224"/>
      <c r="I4" s="224"/>
      <c r="J4" s="224"/>
      <c r="K4" s="224"/>
      <c r="L4" s="224"/>
      <c r="M4" s="224"/>
    </row>
    <row r="5" spans="1:17" ht="114">
      <c r="B5" s="242" t="s">
        <v>66</v>
      </c>
      <c r="C5" s="243"/>
      <c r="D5" s="244"/>
      <c r="E5" s="202" t="s">
        <v>76</v>
      </c>
      <c r="F5" s="202" t="s">
        <v>68</v>
      </c>
      <c r="G5" s="202" t="s">
        <v>69</v>
      </c>
      <c r="H5" s="202" t="s">
        <v>68</v>
      </c>
      <c r="I5" s="204" t="s">
        <v>70</v>
      </c>
      <c r="J5" s="188" t="s">
        <v>71</v>
      </c>
      <c r="K5" s="202" t="s">
        <v>73</v>
      </c>
      <c r="L5" s="202" t="s">
        <v>72</v>
      </c>
      <c r="M5" s="188" t="s">
        <v>163</v>
      </c>
    </row>
    <row r="6" spans="1:17" ht="15" thickBot="1">
      <c r="B6" s="91" t="s">
        <v>51</v>
      </c>
      <c r="C6" s="91" t="s">
        <v>52</v>
      </c>
      <c r="D6" s="91" t="s">
        <v>53</v>
      </c>
      <c r="E6" s="91" t="s">
        <v>54</v>
      </c>
      <c r="F6" s="91" t="s">
        <v>55</v>
      </c>
      <c r="G6" s="91" t="s">
        <v>56</v>
      </c>
      <c r="H6" s="91" t="s">
        <v>57</v>
      </c>
      <c r="I6" s="91" t="s">
        <v>58</v>
      </c>
      <c r="J6" s="91" t="s">
        <v>59</v>
      </c>
      <c r="K6" s="91" t="s">
        <v>60</v>
      </c>
      <c r="L6" s="91" t="s">
        <v>61</v>
      </c>
      <c r="M6" s="1"/>
    </row>
    <row r="7" spans="1:17">
      <c r="B7" s="238" t="s">
        <v>83</v>
      </c>
      <c r="C7" s="239" t="s">
        <v>74</v>
      </c>
      <c r="D7" s="67" t="s">
        <v>49</v>
      </c>
      <c r="E7" s="193"/>
      <c r="F7" s="205" t="s">
        <v>25</v>
      </c>
      <c r="G7" s="205">
        <v>12</v>
      </c>
      <c r="H7" s="205" t="s">
        <v>35</v>
      </c>
      <c r="I7" s="12"/>
      <c r="J7" s="198">
        <f>G7*I7</f>
        <v>0</v>
      </c>
      <c r="K7" s="205">
        <v>8</v>
      </c>
      <c r="L7" s="198">
        <f>ROUND(J7*1.08,2)</f>
        <v>0</v>
      </c>
      <c r="M7" s="193"/>
    </row>
    <row r="8" spans="1:17" ht="87.75" customHeight="1">
      <c r="B8" s="238"/>
      <c r="C8" s="240"/>
      <c r="D8" s="201" t="s">
        <v>165</v>
      </c>
      <c r="E8" s="200"/>
      <c r="F8" s="200" t="s">
        <v>80</v>
      </c>
      <c r="G8" s="200">
        <v>20</v>
      </c>
      <c r="H8" s="23" t="s">
        <v>80</v>
      </c>
      <c r="I8" s="11"/>
      <c r="J8" s="61">
        <f t="shared" ref="J8" si="0">G8*I8</f>
        <v>0</v>
      </c>
      <c r="K8" s="23">
        <v>8</v>
      </c>
      <c r="L8" s="61">
        <f t="shared" ref="L8" si="1">J8*1.08</f>
        <v>0</v>
      </c>
      <c r="M8" s="1"/>
    </row>
    <row r="9" spans="1:17">
      <c r="B9" s="217" t="s">
        <v>94</v>
      </c>
      <c r="C9" s="236" t="s">
        <v>74</v>
      </c>
      <c r="D9" s="67" t="s">
        <v>49</v>
      </c>
      <c r="E9" s="1"/>
      <c r="F9" s="23" t="s">
        <v>25</v>
      </c>
      <c r="G9" s="23">
        <v>10</v>
      </c>
      <c r="H9" s="23" t="s">
        <v>35</v>
      </c>
      <c r="I9" s="11"/>
      <c r="J9" s="61">
        <f>G9*I9</f>
        <v>0</v>
      </c>
      <c r="K9" s="23">
        <v>8</v>
      </c>
      <c r="L9" s="61">
        <f>ROUND(J9*1.08,2)</f>
        <v>0</v>
      </c>
      <c r="M9" s="1"/>
    </row>
    <row r="10" spans="1:17" ht="81.75" customHeight="1">
      <c r="B10" s="217"/>
      <c r="C10" s="236"/>
      <c r="D10" s="199" t="s">
        <v>165</v>
      </c>
      <c r="E10" s="200"/>
      <c r="F10" s="200" t="s">
        <v>80</v>
      </c>
      <c r="G10" s="200">
        <v>20</v>
      </c>
      <c r="H10" s="23" t="s">
        <v>80</v>
      </c>
      <c r="I10" s="11"/>
      <c r="J10" s="61">
        <f t="shared" ref="J10" si="2">G10*I10</f>
        <v>0</v>
      </c>
      <c r="K10" s="23">
        <v>8</v>
      </c>
      <c r="L10" s="61">
        <f t="shared" ref="L10" si="3">J10*1.08</f>
        <v>0</v>
      </c>
      <c r="M10" s="1"/>
    </row>
    <row r="11" spans="1:17">
      <c r="I11" s="16"/>
      <c r="J11" s="16"/>
      <c r="K11" s="16"/>
      <c r="L11" s="16"/>
    </row>
    <row r="12" spans="1:17">
      <c r="I12" s="1" t="s">
        <v>82</v>
      </c>
      <c r="J12" s="5">
        <f>SUM(J7:J11)</f>
        <v>0</v>
      </c>
      <c r="K12" s="1"/>
      <c r="L12" s="5">
        <f>SUM(L7:L11)</f>
        <v>0</v>
      </c>
      <c r="N12" s="58"/>
    </row>
    <row r="15" spans="1:17">
      <c r="A15" s="107" t="s">
        <v>86</v>
      </c>
      <c r="B15" s="108"/>
      <c r="C15" s="108"/>
      <c r="D15" s="108"/>
      <c r="E15" s="109"/>
      <c r="F15" s="109"/>
      <c r="G15" s="109"/>
      <c r="H15" s="109"/>
      <c r="I15" s="109"/>
      <c r="J15" s="109"/>
    </row>
    <row r="16" spans="1:17">
      <c r="A16" s="110"/>
      <c r="B16" s="110"/>
      <c r="C16" s="110"/>
      <c r="D16" s="110"/>
      <c r="E16" s="110"/>
      <c r="F16" s="110"/>
      <c r="G16" s="110"/>
      <c r="H16" s="110"/>
      <c r="I16" s="110"/>
      <c r="J16" s="110"/>
    </row>
    <row r="17" spans="1:14" ht="44.25" customHeight="1">
      <c r="A17" s="225" t="s">
        <v>87</v>
      </c>
      <c r="B17" s="226"/>
      <c r="C17" s="226"/>
      <c r="D17" s="226"/>
      <c r="E17" s="226"/>
      <c r="F17" s="226"/>
      <c r="G17" s="226"/>
      <c r="H17" s="226"/>
      <c r="I17" s="226"/>
      <c r="J17" s="226"/>
    </row>
    <row r="18" spans="1:14">
      <c r="A18" s="206"/>
      <c r="B18" s="207"/>
      <c r="C18" s="207"/>
      <c r="D18" s="207"/>
      <c r="E18" s="207"/>
      <c r="F18" s="207"/>
      <c r="G18" s="207"/>
      <c r="H18" s="207"/>
      <c r="I18" s="207"/>
      <c r="J18" s="207"/>
    </row>
    <row r="19" spans="1:14">
      <c r="A19" s="113" t="s">
        <v>88</v>
      </c>
      <c r="B19" s="114"/>
      <c r="C19" s="114"/>
      <c r="D19" s="114"/>
      <c r="E19" s="115"/>
      <c r="F19" s="115"/>
      <c r="G19" s="115"/>
      <c r="H19" s="115"/>
      <c r="I19" s="115"/>
      <c r="J19" s="115"/>
    </row>
    <row r="20" spans="1:14">
      <c r="A20" s="113" t="s">
        <v>89</v>
      </c>
      <c r="B20" s="114"/>
      <c r="C20" s="114"/>
      <c r="D20" s="114"/>
      <c r="E20" s="115"/>
      <c r="F20" s="115"/>
      <c r="G20" s="115"/>
      <c r="H20" s="115"/>
      <c r="I20" s="115"/>
      <c r="J20" s="115"/>
    </row>
    <row r="21" spans="1:14">
      <c r="A21" s="222" t="s">
        <v>162</v>
      </c>
      <c r="B21" s="222"/>
      <c r="C21" s="222"/>
      <c r="D21" s="222"/>
      <c r="E21" s="222"/>
      <c r="F21" s="222"/>
      <c r="G21" s="222"/>
      <c r="H21" s="222"/>
      <c r="I21" s="222"/>
      <c r="J21" s="222"/>
      <c r="K21" s="222"/>
      <c r="L21" s="222"/>
      <c r="N21" s="62"/>
    </row>
    <row r="22" spans="1:14">
      <c r="H22" t="s">
        <v>90</v>
      </c>
      <c r="N22" s="62"/>
    </row>
    <row r="23" spans="1:14">
      <c r="H23" t="s">
        <v>91</v>
      </c>
      <c r="N23" s="62"/>
    </row>
  </sheetData>
  <mergeCells count="8">
    <mergeCell ref="A17:J17"/>
    <mergeCell ref="A21:L21"/>
    <mergeCell ref="B9:B10"/>
    <mergeCell ref="C9:C10"/>
    <mergeCell ref="B4:M4"/>
    <mergeCell ref="B5:D5"/>
    <mergeCell ref="B7:B8"/>
    <mergeCell ref="C7:C8"/>
  </mergeCell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6</vt:i4>
      </vt:variant>
    </vt:vector>
  </HeadingPairs>
  <TitlesOfParts>
    <vt:vector size="16" baseType="lpstr">
      <vt:lpstr>Pakiet_1_dzierżawa</vt:lpstr>
      <vt:lpstr>Pakiet_1_zużycie</vt:lpstr>
      <vt:lpstr>Pakiet_2_dzierżawa</vt:lpstr>
      <vt:lpstr>Pakiet_2_zużycie</vt:lpstr>
      <vt:lpstr>Pakiet_3_dzierżawa_gaz</vt:lpstr>
      <vt:lpstr>Pakiet_3 urządzenie opis</vt:lpstr>
      <vt:lpstr>Pakiet_4_dzierżawa (mieszanka)</vt:lpstr>
      <vt:lpstr>Pakiet_4_zużycie (mieszanka)</vt:lpstr>
      <vt:lpstr>Arkusz1</vt:lpstr>
      <vt:lpstr>Arkusz2</vt:lpstr>
      <vt:lpstr>Pakiet_1_dzierżawa!Obszar_wydruku</vt:lpstr>
      <vt:lpstr>Pakiet_1_zużycie!Obszar_wydruku</vt:lpstr>
      <vt:lpstr>Pakiet_2_dzierżawa!Obszar_wydruku</vt:lpstr>
      <vt:lpstr>Pakiet_2_zużycie!Obszar_wydruku</vt:lpstr>
      <vt:lpstr>'Pakiet_4_dzierżawa (mieszanka)'!Obszar_wydruku</vt:lpstr>
      <vt:lpstr>'Pakiet_4_zużycie (mieszanka)'!Obszar_wydruku</vt:lpstr>
    </vt:vector>
  </TitlesOfParts>
  <Company>pryw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Tomasz Miazek</cp:lastModifiedBy>
  <cp:lastPrinted>2020-12-15T10:13:03Z</cp:lastPrinted>
  <dcterms:created xsi:type="dcterms:W3CDTF">2016-04-04T17:40:11Z</dcterms:created>
  <dcterms:modified xsi:type="dcterms:W3CDTF">2020-12-15T10:36:07Z</dcterms:modified>
</cp:coreProperties>
</file>