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dopierala\Documents\KRZYSZTOF\Przetargi_2020\ZP_59_2020-szewne\Pakiet_do_internetu\"/>
    </mc:Choice>
  </mc:AlternateContent>
  <bookViews>
    <workbookView xWindow="0" yWindow="0" windowWidth="12096" windowHeight="9012" tabRatio="756" activeTab="3"/>
  </bookViews>
  <sheets>
    <sheet name="PAKIETY-1-5-ZP-MODYFIKACJA1" sheetId="15" r:id="rId1"/>
    <sheet name="PAKIETY-6-16-ZP-59-2020" sheetId="21" r:id="rId2"/>
    <sheet name="PAKIETY-17-39-ZP-MODYFIKACJA1" sheetId="22" r:id="rId3"/>
    <sheet name="PAKIETY-40-44-MODYFIKACJA3" sheetId="31" r:id="rId4"/>
  </sheets>
  <externalReferences>
    <externalReference r:id="rId5"/>
  </externalReferences>
  <definedNames>
    <definedName name="_xlnm.Print_Area" localSheetId="0">'PAKIETY-1-5-ZP-MODYFIKACJA1'!$A$1:$M$142</definedName>
    <definedName name="_xlnm.Print_Area" localSheetId="1">'PAKIETY-6-16-ZP-59-2020'!$A$1:$Q$327</definedName>
  </definedNames>
  <calcPr calcId="162913"/>
</workbook>
</file>

<file path=xl/calcChain.xml><?xml version="1.0" encoding="utf-8"?>
<calcChain xmlns="http://schemas.openxmlformats.org/spreadsheetml/2006/main">
  <c r="Q288" i="21" l="1"/>
  <c r="O288" i="21"/>
  <c r="Q265" i="21"/>
  <c r="O265" i="21"/>
  <c r="Q240" i="21"/>
  <c r="O240" i="21"/>
  <c r="Q211" i="21"/>
  <c r="O211" i="21"/>
  <c r="Q136" i="21"/>
  <c r="O136" i="21"/>
  <c r="Q99" i="21"/>
  <c r="O99" i="21"/>
  <c r="Q47" i="21"/>
  <c r="O47" i="21"/>
  <c r="G684" i="22" l="1"/>
  <c r="G685" i="22"/>
  <c r="G686" i="22"/>
  <c r="G687" i="22"/>
  <c r="G655" i="22"/>
  <c r="G656" i="22"/>
  <c r="G657" i="22"/>
  <c r="G658" i="22"/>
  <c r="G659" i="22"/>
  <c r="G660" i="22"/>
  <c r="G661" i="22"/>
  <c r="G633" i="22"/>
  <c r="G634" i="22"/>
  <c r="G610" i="22"/>
  <c r="G611" i="22"/>
  <c r="G612" i="22"/>
  <c r="G613" i="22"/>
  <c r="G614" i="22"/>
  <c r="G615" i="22"/>
  <c r="G587" i="22"/>
  <c r="G588" i="22"/>
  <c r="G589" i="22"/>
  <c r="G590" i="22"/>
  <c r="G566" i="22"/>
  <c r="G567" i="22"/>
  <c r="G568" i="22"/>
  <c r="G541" i="22"/>
  <c r="G542" i="22"/>
  <c r="G543" i="22"/>
  <c r="G544" i="22"/>
  <c r="G513" i="22"/>
  <c r="G511" i="22"/>
  <c r="G505" i="22"/>
  <c r="G506" i="22"/>
  <c r="G507" i="22"/>
  <c r="G508" i="22"/>
  <c r="G473" i="22"/>
  <c r="G474" i="22"/>
  <c r="G475" i="22"/>
  <c r="G476" i="22"/>
  <c r="G477" i="22"/>
  <c r="G478" i="22"/>
  <c r="G479" i="22"/>
  <c r="G480" i="22"/>
  <c r="G481" i="22"/>
  <c r="G482" i="22"/>
  <c r="G483" i="22"/>
  <c r="G484" i="22"/>
  <c r="G485" i="22"/>
  <c r="G446" i="22"/>
  <c r="G445" i="22"/>
  <c r="G444" i="22"/>
  <c r="G443" i="22"/>
  <c r="G442" i="22"/>
  <c r="G441" i="22"/>
  <c r="G440" i="22"/>
  <c r="G414" i="22"/>
  <c r="G415" i="22"/>
  <c r="G416" i="22"/>
  <c r="G417" i="22"/>
  <c r="G418" i="22"/>
  <c r="G387" i="22"/>
  <c r="G388" i="22"/>
  <c r="G389" i="22"/>
  <c r="G390" i="22"/>
  <c r="G391" i="22"/>
  <c r="G392" i="22"/>
  <c r="G393" i="22"/>
  <c r="G394" i="22"/>
  <c r="G366" i="22"/>
  <c r="G362" i="22"/>
  <c r="G363" i="22"/>
  <c r="G364" i="22"/>
  <c r="G360" i="22"/>
  <c r="G358" i="22"/>
  <c r="G354" i="22"/>
  <c r="G353" i="22"/>
  <c r="G352" i="22"/>
  <c r="G351" i="22"/>
  <c r="G349" i="22"/>
  <c r="G347" i="22"/>
  <c r="G345" i="22"/>
  <c r="G343" i="22"/>
  <c r="G341" i="22"/>
  <c r="G319" i="22"/>
  <c r="G320" i="22"/>
  <c r="G321" i="22"/>
  <c r="G322" i="22"/>
  <c r="G323" i="22"/>
  <c r="G324" i="22"/>
  <c r="G325" i="22"/>
  <c r="G326" i="22"/>
  <c r="G327" i="22"/>
  <c r="G328" i="22"/>
  <c r="G329" i="22"/>
  <c r="G330" i="22"/>
  <c r="G331" i="22"/>
  <c r="G332" i="22"/>
  <c r="G333" i="22"/>
  <c r="G334" i="22"/>
  <c r="G335" i="22"/>
  <c r="G336" i="22"/>
  <c r="G337" i="22"/>
  <c r="G292" i="22"/>
  <c r="G293" i="22"/>
  <c r="G294" i="22"/>
  <c r="G295" i="22"/>
  <c r="G296" i="22"/>
  <c r="G297" i="22"/>
  <c r="G298" i="22"/>
  <c r="G299" i="22"/>
  <c r="G283" i="22"/>
  <c r="G284" i="22"/>
  <c r="G285" i="22"/>
  <c r="G286" i="22"/>
  <c r="G287" i="22"/>
  <c r="G288" i="22"/>
  <c r="G281" i="22"/>
  <c r="G279" i="22"/>
  <c r="G277" i="22"/>
  <c r="G275" i="22"/>
  <c r="G273" i="22"/>
  <c r="G266" i="22"/>
  <c r="G267" i="22"/>
  <c r="G268" i="22"/>
  <c r="G269" i="22"/>
  <c r="G270" i="22"/>
  <c r="G271" i="22"/>
  <c r="G241" i="22"/>
  <c r="G242" i="22"/>
  <c r="G243" i="22"/>
  <c r="G244" i="22"/>
  <c r="G245" i="22"/>
  <c r="G246" i="22"/>
  <c r="G214" i="22"/>
  <c r="G215" i="22"/>
  <c r="G216" i="22"/>
  <c r="G217" i="22"/>
  <c r="G218" i="22"/>
  <c r="G219" i="22"/>
  <c r="G220" i="22"/>
  <c r="G221" i="22"/>
  <c r="G143" i="22"/>
  <c r="G144" i="22"/>
  <c r="G145" i="22"/>
  <c r="G146" i="22"/>
  <c r="G147" i="22"/>
  <c r="G148" i="22"/>
  <c r="G149" i="22"/>
  <c r="G150" i="22"/>
  <c r="G110" i="22"/>
  <c r="G111" i="22"/>
  <c r="G112" i="22"/>
  <c r="G113" i="22"/>
  <c r="G114" i="22"/>
  <c r="G115" i="22"/>
  <c r="G116" i="22"/>
  <c r="G117" i="22"/>
  <c r="G118" i="22"/>
  <c r="G119" i="22"/>
  <c r="G120" i="22"/>
  <c r="G121" i="22"/>
  <c r="G122" i="22"/>
  <c r="G123" i="22"/>
  <c r="G86" i="22"/>
  <c r="G87" i="22"/>
  <c r="G88" i="22"/>
  <c r="G89" i="22"/>
  <c r="G90" i="22"/>
  <c r="G91" i="22"/>
  <c r="G92" i="22"/>
  <c r="G93" i="22"/>
  <c r="G94" i="22"/>
  <c r="G95" i="22"/>
  <c r="G96" i="22"/>
  <c r="G97" i="22"/>
  <c r="G98" i="22"/>
  <c r="G99" i="22"/>
  <c r="G100" i="22"/>
  <c r="G101" i="22"/>
  <c r="G102" i="22"/>
  <c r="G103" i="22"/>
  <c r="G104" i="22"/>
  <c r="G105" i="22"/>
  <c r="G106" i="22"/>
  <c r="G60" i="22"/>
  <c r="G61" i="22"/>
  <c r="G62" i="22"/>
  <c r="G63" i="22"/>
  <c r="G64" i="22"/>
  <c r="G42" i="22"/>
  <c r="K94" i="31" l="1"/>
  <c r="M94" i="31" s="1"/>
  <c r="H75" i="31"/>
  <c r="J75" i="31" s="1"/>
  <c r="L75" i="31" s="1"/>
  <c r="K53" i="31"/>
  <c r="M53" i="31" s="1"/>
  <c r="O53" i="31" s="1"/>
  <c r="K54" i="31"/>
  <c r="M54" i="31" s="1"/>
  <c r="O54" i="31" s="1"/>
  <c r="K55" i="31"/>
  <c r="M55" i="31" s="1"/>
  <c r="O55" i="31" s="1"/>
  <c r="K34" i="31"/>
  <c r="M34" i="31" s="1"/>
  <c r="O34" i="31" s="1"/>
  <c r="K12" i="31"/>
  <c r="M12" i="31" s="1"/>
  <c r="O12" i="31" s="1"/>
  <c r="K13" i="31"/>
  <c r="M13" i="31" s="1"/>
  <c r="O13" i="31" s="1"/>
  <c r="K14" i="31"/>
  <c r="M14" i="31" s="1"/>
  <c r="O14" i="31" s="1"/>
  <c r="K15" i="31"/>
  <c r="M15" i="31" s="1"/>
  <c r="O15" i="31" s="1"/>
  <c r="K11" i="31"/>
  <c r="M11" i="31" s="1"/>
  <c r="O11" i="31" s="1"/>
  <c r="K10" i="31"/>
  <c r="M10" i="31" s="1"/>
  <c r="O10" i="31" s="1"/>
  <c r="K9" i="31"/>
  <c r="M9" i="31" s="1"/>
  <c r="O9" i="31" s="1"/>
  <c r="K8" i="31"/>
  <c r="M8" i="31" s="1"/>
  <c r="O8" i="31" s="1"/>
  <c r="K7" i="31"/>
  <c r="M7" i="31" s="1"/>
  <c r="O7" i="31" s="1"/>
  <c r="K6" i="31"/>
  <c r="M6" i="31" s="1"/>
  <c r="O6" i="31" s="1"/>
  <c r="K5" i="31"/>
  <c r="M5" i="31" s="1"/>
  <c r="O5" i="31" s="1"/>
  <c r="K4" i="31"/>
  <c r="M4" i="31" s="1"/>
  <c r="O4" i="31" s="1"/>
  <c r="O94" i="31" l="1"/>
  <c r="O95" i="31" s="1"/>
  <c r="M95" i="31"/>
  <c r="L76" i="31"/>
  <c r="J76" i="31"/>
  <c r="M56" i="31"/>
  <c r="O56" i="31"/>
  <c r="M35" i="31"/>
  <c r="O35" i="31"/>
  <c r="O16" i="31"/>
  <c r="M16" i="31"/>
  <c r="L309" i="21" l="1"/>
  <c r="M309" i="21" s="1"/>
  <c r="O309" i="21" s="1"/>
  <c r="Q309" i="21" s="1"/>
  <c r="L310" i="21"/>
  <c r="M310" i="21" s="1"/>
  <c r="O310" i="21" s="1"/>
  <c r="Q310" i="21" s="1"/>
  <c r="L308" i="21"/>
  <c r="M308" i="21" s="1"/>
  <c r="O308" i="21" s="1"/>
  <c r="Q308" i="21" s="1"/>
  <c r="L178" i="21"/>
  <c r="M178" i="21" s="1"/>
  <c r="O178" i="21" s="1"/>
  <c r="Q178" i="21" s="1"/>
  <c r="L176" i="21"/>
  <c r="M176" i="21" s="1"/>
  <c r="O176" i="21" s="1"/>
  <c r="Q176" i="21" s="1"/>
  <c r="L177" i="21"/>
  <c r="M177" i="21" s="1"/>
  <c r="O177" i="21" s="1"/>
  <c r="Q177" i="21" s="1"/>
  <c r="L179" i="21"/>
  <c r="M179" i="21" s="1"/>
  <c r="O179" i="21" s="1"/>
  <c r="Q179" i="21" s="1"/>
  <c r="L173" i="21"/>
  <c r="M173" i="21" s="1"/>
  <c r="O173" i="21" s="1"/>
  <c r="Q173" i="21" s="1"/>
  <c r="L162" i="21"/>
  <c r="M162" i="21" s="1"/>
  <c r="O162" i="21" s="1"/>
  <c r="Q162" i="21" s="1"/>
  <c r="L159" i="21"/>
  <c r="M159" i="21" s="1"/>
  <c r="O159" i="21" s="1"/>
  <c r="Q159" i="21" s="1"/>
  <c r="L167" i="21"/>
  <c r="M167" i="21" s="1"/>
  <c r="O167" i="21" s="1"/>
  <c r="Q167" i="21" s="1"/>
  <c r="L169" i="21"/>
  <c r="M169" i="21" s="1"/>
  <c r="O169" i="21" s="1"/>
  <c r="Q169" i="21" s="1"/>
  <c r="L132" i="21"/>
  <c r="M132" i="21" s="1"/>
  <c r="O132" i="21" s="1"/>
  <c r="Q132" i="21" s="1"/>
  <c r="L133" i="21"/>
  <c r="M133" i="21" s="1"/>
  <c r="O133" i="21" s="1"/>
  <c r="Q133" i="21" s="1"/>
  <c r="L134" i="21"/>
  <c r="M134" i="21" s="1"/>
  <c r="O134" i="21" s="1"/>
  <c r="Q134" i="21" s="1"/>
  <c r="L135" i="21"/>
  <c r="M135" i="21" s="1"/>
  <c r="O135" i="21" s="1"/>
  <c r="Q135" i="21" s="1"/>
  <c r="L92" i="21"/>
  <c r="M92" i="21" s="1"/>
  <c r="O92" i="21" s="1"/>
  <c r="Q92" i="21" s="1"/>
  <c r="L4" i="21"/>
  <c r="L27" i="21"/>
  <c r="M27" i="21" s="1"/>
  <c r="O27" i="21" s="1"/>
  <c r="Q27" i="21" s="1"/>
  <c r="L28" i="21"/>
  <c r="M28" i="21" s="1"/>
  <c r="O28" i="21" s="1"/>
  <c r="Q28" i="21" s="1"/>
  <c r="L29" i="21"/>
  <c r="M29" i="21" s="1"/>
  <c r="O29" i="21" s="1"/>
  <c r="Q29" i="21" s="1"/>
  <c r="L30" i="21"/>
  <c r="M30" i="21" s="1"/>
  <c r="O30" i="21" s="1"/>
  <c r="Q30" i="21" s="1"/>
  <c r="L31" i="21"/>
  <c r="M31" i="21" s="1"/>
  <c r="O31" i="21" s="1"/>
  <c r="Q31" i="21" s="1"/>
  <c r="L32" i="21"/>
  <c r="M32" i="21" s="1"/>
  <c r="O32" i="21" s="1"/>
  <c r="Q32" i="21" s="1"/>
  <c r="L33" i="21"/>
  <c r="M33" i="21" s="1"/>
  <c r="O33" i="21" s="1"/>
  <c r="Q33" i="21" s="1"/>
  <c r="L34" i="21"/>
  <c r="M34" i="21" s="1"/>
  <c r="O34" i="21" s="1"/>
  <c r="Q34" i="21" s="1"/>
  <c r="L35" i="21"/>
  <c r="M35" i="21" s="1"/>
  <c r="O35" i="21" s="1"/>
  <c r="Q35" i="21" s="1"/>
  <c r="L36" i="21"/>
  <c r="M36" i="21" s="1"/>
  <c r="O36" i="21" s="1"/>
  <c r="Q36" i="21" s="1"/>
  <c r="L37" i="21"/>
  <c r="M37" i="21" s="1"/>
  <c r="O37" i="21" s="1"/>
  <c r="Q37" i="21" s="1"/>
  <c r="L38" i="21"/>
  <c r="M38" i="21" s="1"/>
  <c r="O38" i="21" s="1"/>
  <c r="Q38" i="21" s="1"/>
  <c r="L39" i="21"/>
  <c r="M39" i="21" s="1"/>
  <c r="O39" i="21" s="1"/>
  <c r="Q39" i="21" s="1"/>
  <c r="L40" i="21"/>
  <c r="M40" i="21"/>
  <c r="O40" i="21" s="1"/>
  <c r="Q40" i="21" s="1"/>
  <c r="L41" i="21"/>
  <c r="M41" i="21" s="1"/>
  <c r="O41" i="21" s="1"/>
  <c r="Q41" i="21" s="1"/>
  <c r="L42" i="21"/>
  <c r="M42" i="21" s="1"/>
  <c r="O42" i="21" s="1"/>
  <c r="Q42" i="21" s="1"/>
  <c r="L43" i="21"/>
  <c r="M43" i="21" s="1"/>
  <c r="O43" i="21" s="1"/>
  <c r="Q43" i="21" s="1"/>
  <c r="L44" i="21"/>
  <c r="M44" i="21" s="1"/>
  <c r="O44" i="21" s="1"/>
  <c r="Q44" i="21" s="1"/>
  <c r="L45" i="21"/>
  <c r="M45" i="21" s="1"/>
  <c r="O45" i="21" s="1"/>
  <c r="Q45" i="21" s="1"/>
  <c r="L46" i="21"/>
  <c r="M46" i="21" s="1"/>
  <c r="O46" i="21" s="1"/>
  <c r="Q46" i="21" s="1"/>
  <c r="L26" i="21"/>
  <c r="M26" i="21" s="1"/>
  <c r="Q311" i="21" l="1"/>
  <c r="O311" i="21"/>
  <c r="K541" i="22"/>
  <c r="L287" i="21" l="1"/>
  <c r="M287" i="21" s="1"/>
  <c r="L286" i="21"/>
  <c r="M286" i="21" s="1"/>
  <c r="L262" i="21"/>
  <c r="M262" i="21" s="1"/>
  <c r="L263" i="21"/>
  <c r="M263" i="21" s="1"/>
  <c r="L264" i="21"/>
  <c r="M264" i="21" s="1"/>
  <c r="L261" i="21"/>
  <c r="M261" i="21" s="1"/>
  <c r="L233" i="21"/>
  <c r="M233" i="21" s="1"/>
  <c r="L234" i="21"/>
  <c r="M234" i="21" s="1"/>
  <c r="L235" i="21"/>
  <c r="M235" i="21" s="1"/>
  <c r="L236" i="21"/>
  <c r="M236" i="21" s="1"/>
  <c r="L237" i="21"/>
  <c r="M237" i="21" s="1"/>
  <c r="L238" i="21"/>
  <c r="M238" i="21" s="1"/>
  <c r="L239" i="21"/>
  <c r="M239" i="21" s="1"/>
  <c r="L232" i="21"/>
  <c r="M232" i="21" s="1"/>
  <c r="L205" i="21"/>
  <c r="M205" i="21" s="1"/>
  <c r="L206" i="21"/>
  <c r="M206" i="21" s="1"/>
  <c r="L207" i="21"/>
  <c r="M207" i="21" s="1"/>
  <c r="L208" i="21"/>
  <c r="M208" i="21" s="1"/>
  <c r="L209" i="21"/>
  <c r="M209" i="21" s="1"/>
  <c r="L210" i="21"/>
  <c r="M210" i="21" s="1"/>
  <c r="L203" i="21"/>
  <c r="M203" i="21" s="1"/>
  <c r="L204" i="21"/>
  <c r="M204" i="21" s="1"/>
  <c r="L202" i="21"/>
  <c r="M202" i="21" s="1"/>
  <c r="L175" i="21"/>
  <c r="M175" i="21" s="1"/>
  <c r="L174" i="21"/>
  <c r="M174" i="21" s="1"/>
  <c r="L158" i="21"/>
  <c r="M158" i="21" s="1"/>
  <c r="L160" i="21"/>
  <c r="M160" i="21" s="1"/>
  <c r="L161" i="21"/>
  <c r="M161" i="21" s="1"/>
  <c r="L163" i="21"/>
  <c r="M163" i="21" s="1"/>
  <c r="L164" i="21"/>
  <c r="M164" i="21" s="1"/>
  <c r="L165" i="21"/>
  <c r="M165" i="21" s="1"/>
  <c r="L166" i="21"/>
  <c r="M166" i="21" s="1"/>
  <c r="L168" i="21"/>
  <c r="M168" i="21" s="1"/>
  <c r="L157" i="21"/>
  <c r="M157" i="21" s="1"/>
  <c r="L121" i="21"/>
  <c r="M121" i="21" s="1"/>
  <c r="L122" i="21"/>
  <c r="M122" i="21" s="1"/>
  <c r="L123" i="21"/>
  <c r="M123" i="21" s="1"/>
  <c r="L124" i="21"/>
  <c r="M124" i="21" s="1"/>
  <c r="L125" i="21"/>
  <c r="M125" i="21" s="1"/>
  <c r="L126" i="21"/>
  <c r="M126" i="21" s="1"/>
  <c r="L127" i="21"/>
  <c r="M127" i="21" s="1"/>
  <c r="L128" i="21"/>
  <c r="M128" i="21" s="1"/>
  <c r="L129" i="21"/>
  <c r="M129" i="21" s="1"/>
  <c r="L130" i="21"/>
  <c r="M130" i="21" s="1"/>
  <c r="L131" i="21"/>
  <c r="M131" i="21" s="1"/>
  <c r="L120" i="21"/>
  <c r="M120" i="21" s="1"/>
  <c r="L93" i="21"/>
  <c r="M93" i="21" s="1"/>
  <c r="L94" i="21"/>
  <c r="M94" i="21" s="1"/>
  <c r="L95" i="21"/>
  <c r="M95" i="21" s="1"/>
  <c r="O95" i="21" s="1"/>
  <c r="Q95" i="21" s="1"/>
  <c r="L96" i="21"/>
  <c r="M96" i="21" s="1"/>
  <c r="O96" i="21" s="1"/>
  <c r="Q96" i="21" s="1"/>
  <c r="L97" i="21"/>
  <c r="M97" i="21" s="1"/>
  <c r="O97" i="21" s="1"/>
  <c r="Q97" i="21" s="1"/>
  <c r="L98" i="21"/>
  <c r="M98" i="21" s="1"/>
  <c r="O98" i="21" s="1"/>
  <c r="Q98" i="21" s="1"/>
  <c r="L91" i="21"/>
  <c r="M91" i="21" s="1"/>
  <c r="L69" i="21" l="1"/>
  <c r="M69" i="21" s="1"/>
  <c r="M4" i="21" l="1"/>
  <c r="I89" i="15" l="1"/>
  <c r="K89" i="15" s="1"/>
  <c r="K687" i="22" l="1"/>
  <c r="M687" i="22" s="1"/>
  <c r="O687" i="22" s="1"/>
  <c r="K686" i="22"/>
  <c r="M686" i="22" s="1"/>
  <c r="O686" i="22" s="1"/>
  <c r="K685" i="22"/>
  <c r="M685" i="22" s="1"/>
  <c r="O685" i="22" s="1"/>
  <c r="K684" i="22"/>
  <c r="M684" i="22" s="1"/>
  <c r="K661" i="22"/>
  <c r="M661" i="22" s="1"/>
  <c r="O661" i="22" s="1"/>
  <c r="K660" i="22"/>
  <c r="M660" i="22" s="1"/>
  <c r="O660" i="22" s="1"/>
  <c r="K659" i="22"/>
  <c r="M659" i="22" s="1"/>
  <c r="O659" i="22" s="1"/>
  <c r="K658" i="22"/>
  <c r="M658" i="22" s="1"/>
  <c r="O658" i="22" s="1"/>
  <c r="K657" i="22"/>
  <c r="M657" i="22" s="1"/>
  <c r="O657" i="22" s="1"/>
  <c r="K656" i="22"/>
  <c r="M656" i="22" s="1"/>
  <c r="O656" i="22" s="1"/>
  <c r="K655" i="22"/>
  <c r="M655" i="22" s="1"/>
  <c r="O655" i="22" s="1"/>
  <c r="K634" i="22"/>
  <c r="M634" i="22" s="1"/>
  <c r="O634" i="22" s="1"/>
  <c r="K633" i="22"/>
  <c r="M633" i="22" s="1"/>
  <c r="K615" i="22"/>
  <c r="M615" i="22" s="1"/>
  <c r="O615" i="22" s="1"/>
  <c r="K614" i="22"/>
  <c r="M614" i="22" s="1"/>
  <c r="O614" i="22" s="1"/>
  <c r="K613" i="22"/>
  <c r="M613" i="22" s="1"/>
  <c r="O613" i="22" s="1"/>
  <c r="K612" i="22"/>
  <c r="M612" i="22" s="1"/>
  <c r="O612" i="22" s="1"/>
  <c r="K611" i="22"/>
  <c r="M611" i="22" s="1"/>
  <c r="O611" i="22" s="1"/>
  <c r="K610" i="22"/>
  <c r="M610" i="22" s="1"/>
  <c r="K590" i="22"/>
  <c r="M590" i="22" s="1"/>
  <c r="O590" i="22" s="1"/>
  <c r="K589" i="22"/>
  <c r="M589" i="22" s="1"/>
  <c r="O589" i="22" s="1"/>
  <c r="K588" i="22"/>
  <c r="M588" i="22" s="1"/>
  <c r="O588" i="22" s="1"/>
  <c r="K587" i="22"/>
  <c r="M587" i="22" s="1"/>
  <c r="O587" i="22" s="1"/>
  <c r="K568" i="22"/>
  <c r="M568" i="22" s="1"/>
  <c r="O568" i="22" s="1"/>
  <c r="K567" i="22"/>
  <c r="M567" i="22" s="1"/>
  <c r="O567" i="22" s="1"/>
  <c r="K566" i="22"/>
  <c r="M566" i="22" s="1"/>
  <c r="K544" i="22"/>
  <c r="M544" i="22" s="1"/>
  <c r="O544" i="22" s="1"/>
  <c r="K543" i="22"/>
  <c r="M543" i="22" s="1"/>
  <c r="O543" i="22" s="1"/>
  <c r="K542" i="22"/>
  <c r="M542" i="22" s="1"/>
  <c r="O542" i="22" s="1"/>
  <c r="M541" i="22"/>
  <c r="O541" i="22" s="1"/>
  <c r="K520" i="22"/>
  <c r="M520" i="22" s="1"/>
  <c r="O520" i="22" s="1"/>
  <c r="K518" i="22"/>
  <c r="M518" i="22" s="1"/>
  <c r="O518" i="22" s="1"/>
  <c r="K513" i="22"/>
  <c r="M513" i="22" s="1"/>
  <c r="O513" i="22" s="1"/>
  <c r="K511" i="22"/>
  <c r="M511" i="22" s="1"/>
  <c r="O511" i="22" s="1"/>
  <c r="K508" i="22"/>
  <c r="M508" i="22" s="1"/>
  <c r="O508" i="22" s="1"/>
  <c r="K507" i="22"/>
  <c r="M507" i="22" s="1"/>
  <c r="O507" i="22" s="1"/>
  <c r="K506" i="22"/>
  <c r="M506" i="22" s="1"/>
  <c r="O506" i="22" s="1"/>
  <c r="K505" i="22"/>
  <c r="M505" i="22" s="1"/>
  <c r="K485" i="22"/>
  <c r="M485" i="22" s="1"/>
  <c r="O485" i="22" s="1"/>
  <c r="K484" i="22"/>
  <c r="M484" i="22" s="1"/>
  <c r="O484" i="22" s="1"/>
  <c r="K483" i="22"/>
  <c r="M483" i="22" s="1"/>
  <c r="O483" i="22" s="1"/>
  <c r="K482" i="22"/>
  <c r="M482" i="22" s="1"/>
  <c r="O482" i="22" s="1"/>
  <c r="K481" i="22"/>
  <c r="M481" i="22" s="1"/>
  <c r="O481" i="22" s="1"/>
  <c r="K480" i="22"/>
  <c r="M480" i="22" s="1"/>
  <c r="O480" i="22" s="1"/>
  <c r="K479" i="22"/>
  <c r="M479" i="22" s="1"/>
  <c r="O479" i="22" s="1"/>
  <c r="K478" i="22"/>
  <c r="M478" i="22" s="1"/>
  <c r="O478" i="22" s="1"/>
  <c r="K477" i="22"/>
  <c r="M477" i="22" s="1"/>
  <c r="O477" i="22" s="1"/>
  <c r="K476" i="22"/>
  <c r="M476" i="22" s="1"/>
  <c r="O476" i="22" s="1"/>
  <c r="K475" i="22"/>
  <c r="M475" i="22" s="1"/>
  <c r="O475" i="22" s="1"/>
  <c r="K474" i="22"/>
  <c r="M474" i="22" s="1"/>
  <c r="O474" i="22" s="1"/>
  <c r="K473" i="22"/>
  <c r="M473" i="22" s="1"/>
  <c r="K446" i="22"/>
  <c r="M446" i="22" s="1"/>
  <c r="O446" i="22" s="1"/>
  <c r="K445" i="22"/>
  <c r="M445" i="22" s="1"/>
  <c r="O445" i="22" s="1"/>
  <c r="K444" i="22"/>
  <c r="M444" i="22" s="1"/>
  <c r="O444" i="22" s="1"/>
  <c r="K443" i="22"/>
  <c r="M443" i="22" s="1"/>
  <c r="O443" i="22" s="1"/>
  <c r="K442" i="22"/>
  <c r="M442" i="22" s="1"/>
  <c r="O442" i="22" s="1"/>
  <c r="K441" i="22"/>
  <c r="M441" i="22" s="1"/>
  <c r="O441" i="22" s="1"/>
  <c r="K440" i="22"/>
  <c r="M440" i="22" s="1"/>
  <c r="O440" i="22" s="1"/>
  <c r="K418" i="22"/>
  <c r="M418" i="22" s="1"/>
  <c r="O418" i="22" s="1"/>
  <c r="K417" i="22"/>
  <c r="M417" i="22" s="1"/>
  <c r="O417" i="22" s="1"/>
  <c r="K416" i="22"/>
  <c r="M416" i="22" s="1"/>
  <c r="O416" i="22" s="1"/>
  <c r="K415" i="22"/>
  <c r="M415" i="22" s="1"/>
  <c r="O415" i="22" s="1"/>
  <c r="K414" i="22"/>
  <c r="M414" i="22" s="1"/>
  <c r="O414" i="22" s="1"/>
  <c r="K394" i="22"/>
  <c r="M394" i="22" s="1"/>
  <c r="O394" i="22" s="1"/>
  <c r="K393" i="22"/>
  <c r="M393" i="22" s="1"/>
  <c r="O393" i="22" s="1"/>
  <c r="K392" i="22"/>
  <c r="M392" i="22" s="1"/>
  <c r="O392" i="22" s="1"/>
  <c r="K391" i="22"/>
  <c r="M391" i="22" s="1"/>
  <c r="O391" i="22" s="1"/>
  <c r="K390" i="22"/>
  <c r="M390" i="22" s="1"/>
  <c r="O390" i="22" s="1"/>
  <c r="K389" i="22"/>
  <c r="M389" i="22" s="1"/>
  <c r="O389" i="22" s="1"/>
  <c r="K388" i="22"/>
  <c r="M388" i="22" s="1"/>
  <c r="O388" i="22" s="1"/>
  <c r="K387" i="22"/>
  <c r="M387" i="22" s="1"/>
  <c r="K366" i="22"/>
  <c r="M366" i="22" s="1"/>
  <c r="O366" i="22" s="1"/>
  <c r="K364" i="22"/>
  <c r="M364" i="22" s="1"/>
  <c r="O364" i="22" s="1"/>
  <c r="K363" i="22"/>
  <c r="M363" i="22" s="1"/>
  <c r="O363" i="22" s="1"/>
  <c r="K362" i="22"/>
  <c r="M362" i="22" s="1"/>
  <c r="O362" i="22" s="1"/>
  <c r="K360" i="22"/>
  <c r="M360" i="22" s="1"/>
  <c r="O360" i="22" s="1"/>
  <c r="K358" i="22"/>
  <c r="M358" i="22" s="1"/>
  <c r="O358" i="22" s="1"/>
  <c r="K354" i="22"/>
  <c r="M354" i="22" s="1"/>
  <c r="O354" i="22" s="1"/>
  <c r="K353" i="22"/>
  <c r="M353" i="22" s="1"/>
  <c r="O353" i="22" s="1"/>
  <c r="K352" i="22"/>
  <c r="M352" i="22" s="1"/>
  <c r="O352" i="22" s="1"/>
  <c r="K351" i="22"/>
  <c r="M351" i="22" s="1"/>
  <c r="O351" i="22" s="1"/>
  <c r="K349" i="22"/>
  <c r="M349" i="22" s="1"/>
  <c r="O349" i="22" s="1"/>
  <c r="K347" i="22"/>
  <c r="M347" i="22" s="1"/>
  <c r="O347" i="22" s="1"/>
  <c r="K345" i="22"/>
  <c r="M345" i="22" s="1"/>
  <c r="O345" i="22" s="1"/>
  <c r="K343" i="22"/>
  <c r="M343" i="22" s="1"/>
  <c r="O343" i="22" s="1"/>
  <c r="K341" i="22"/>
  <c r="M341" i="22" s="1"/>
  <c r="O341" i="22" s="1"/>
  <c r="K337" i="22"/>
  <c r="M337" i="22" s="1"/>
  <c r="O337" i="22" s="1"/>
  <c r="K336" i="22"/>
  <c r="M336" i="22" s="1"/>
  <c r="O336" i="22" s="1"/>
  <c r="K335" i="22"/>
  <c r="M335" i="22" s="1"/>
  <c r="O335" i="22" s="1"/>
  <c r="K334" i="22"/>
  <c r="M334" i="22" s="1"/>
  <c r="O334" i="22" s="1"/>
  <c r="K333" i="22"/>
  <c r="M333" i="22" s="1"/>
  <c r="O333" i="22" s="1"/>
  <c r="K332" i="22"/>
  <c r="M332" i="22" s="1"/>
  <c r="O332" i="22" s="1"/>
  <c r="K331" i="22"/>
  <c r="M331" i="22" s="1"/>
  <c r="O331" i="22" s="1"/>
  <c r="K330" i="22"/>
  <c r="M330" i="22" s="1"/>
  <c r="O330" i="22" s="1"/>
  <c r="K329" i="22"/>
  <c r="M329" i="22" s="1"/>
  <c r="O329" i="22" s="1"/>
  <c r="K328" i="22"/>
  <c r="M328" i="22" s="1"/>
  <c r="O328" i="22" s="1"/>
  <c r="K327" i="22"/>
  <c r="M327" i="22" s="1"/>
  <c r="O327" i="22" s="1"/>
  <c r="K326" i="22"/>
  <c r="M326" i="22" s="1"/>
  <c r="O326" i="22" s="1"/>
  <c r="K325" i="22"/>
  <c r="M325" i="22" s="1"/>
  <c r="O325" i="22" s="1"/>
  <c r="K324" i="22"/>
  <c r="M324" i="22" s="1"/>
  <c r="O324" i="22" s="1"/>
  <c r="K323" i="22"/>
  <c r="M323" i="22" s="1"/>
  <c r="O323" i="22" s="1"/>
  <c r="K322" i="22"/>
  <c r="M322" i="22" s="1"/>
  <c r="O322" i="22" s="1"/>
  <c r="K321" i="22"/>
  <c r="M321" i="22" s="1"/>
  <c r="O321" i="22" s="1"/>
  <c r="K320" i="22"/>
  <c r="M320" i="22" s="1"/>
  <c r="O320" i="22" s="1"/>
  <c r="K319" i="22"/>
  <c r="M319" i="22" s="1"/>
  <c r="K299" i="22"/>
  <c r="M299" i="22" s="1"/>
  <c r="O299" i="22" s="1"/>
  <c r="K298" i="22"/>
  <c r="M298" i="22" s="1"/>
  <c r="O298" i="22" s="1"/>
  <c r="K297" i="22"/>
  <c r="M297" i="22" s="1"/>
  <c r="O297" i="22" s="1"/>
  <c r="K296" i="22"/>
  <c r="M296" i="22" s="1"/>
  <c r="O296" i="22" s="1"/>
  <c r="K295" i="22"/>
  <c r="M295" i="22" s="1"/>
  <c r="O295" i="22" s="1"/>
  <c r="K294" i="22"/>
  <c r="M294" i="22" s="1"/>
  <c r="O294" i="22" s="1"/>
  <c r="K293" i="22"/>
  <c r="M293" i="22" s="1"/>
  <c r="O293" i="22" s="1"/>
  <c r="K292" i="22"/>
  <c r="M292" i="22" s="1"/>
  <c r="O292" i="22" s="1"/>
  <c r="K288" i="22"/>
  <c r="M288" i="22" s="1"/>
  <c r="O288" i="22" s="1"/>
  <c r="K287" i="22"/>
  <c r="M287" i="22" s="1"/>
  <c r="O287" i="22" s="1"/>
  <c r="K286" i="22"/>
  <c r="M286" i="22" s="1"/>
  <c r="O286" i="22" s="1"/>
  <c r="K285" i="22"/>
  <c r="M285" i="22" s="1"/>
  <c r="O285" i="22" s="1"/>
  <c r="K284" i="22"/>
  <c r="M284" i="22" s="1"/>
  <c r="O284" i="22" s="1"/>
  <c r="K283" i="22"/>
  <c r="M283" i="22" s="1"/>
  <c r="O283" i="22" s="1"/>
  <c r="K281" i="22"/>
  <c r="M281" i="22" s="1"/>
  <c r="O281" i="22" s="1"/>
  <c r="K279" i="22"/>
  <c r="M279" i="22" s="1"/>
  <c r="O279" i="22" s="1"/>
  <c r="K277" i="22"/>
  <c r="M277" i="22" s="1"/>
  <c r="O277" i="22" s="1"/>
  <c r="K275" i="22"/>
  <c r="M275" i="22" s="1"/>
  <c r="O275" i="22" s="1"/>
  <c r="K273" i="22"/>
  <c r="M273" i="22" s="1"/>
  <c r="O273" i="22" s="1"/>
  <c r="K271" i="22"/>
  <c r="M271" i="22" s="1"/>
  <c r="O271" i="22" s="1"/>
  <c r="K270" i="22"/>
  <c r="M270" i="22" s="1"/>
  <c r="O270" i="22" s="1"/>
  <c r="K269" i="22"/>
  <c r="M269" i="22" s="1"/>
  <c r="O269" i="22" s="1"/>
  <c r="K268" i="22"/>
  <c r="M268" i="22" s="1"/>
  <c r="O268" i="22" s="1"/>
  <c r="K267" i="22"/>
  <c r="M267" i="22" s="1"/>
  <c r="O267" i="22" s="1"/>
  <c r="K266" i="22"/>
  <c r="M266" i="22" s="1"/>
  <c r="O266" i="22" s="1"/>
  <c r="K246" i="22"/>
  <c r="M246" i="22" s="1"/>
  <c r="O246" i="22" s="1"/>
  <c r="K245" i="22"/>
  <c r="M245" i="22" s="1"/>
  <c r="O245" i="22" s="1"/>
  <c r="K244" i="22"/>
  <c r="M244" i="22" s="1"/>
  <c r="O244" i="22" s="1"/>
  <c r="K243" i="22"/>
  <c r="M243" i="22" s="1"/>
  <c r="O243" i="22" s="1"/>
  <c r="K242" i="22"/>
  <c r="M242" i="22" s="1"/>
  <c r="O242" i="22" s="1"/>
  <c r="K241" i="22"/>
  <c r="M241" i="22" s="1"/>
  <c r="K221" i="22"/>
  <c r="M221" i="22" s="1"/>
  <c r="O221" i="22" s="1"/>
  <c r="K220" i="22"/>
  <c r="M220" i="22" s="1"/>
  <c r="O220" i="22" s="1"/>
  <c r="K219" i="22"/>
  <c r="M219" i="22" s="1"/>
  <c r="O219" i="22" s="1"/>
  <c r="K218" i="22"/>
  <c r="M218" i="22" s="1"/>
  <c r="O218" i="22" s="1"/>
  <c r="K217" i="22"/>
  <c r="M217" i="22" s="1"/>
  <c r="O217" i="22" s="1"/>
  <c r="K216" i="22"/>
  <c r="M216" i="22" s="1"/>
  <c r="O216" i="22" s="1"/>
  <c r="K215" i="22"/>
  <c r="M215" i="22" s="1"/>
  <c r="O215" i="22" s="1"/>
  <c r="K214" i="22"/>
  <c r="M214" i="22" s="1"/>
  <c r="O214" i="22" s="1"/>
  <c r="K210" i="22"/>
  <c r="M210" i="22" s="1"/>
  <c r="O210" i="22" s="1"/>
  <c r="K209" i="22"/>
  <c r="M209" i="22" s="1"/>
  <c r="O209" i="22" s="1"/>
  <c r="K208" i="22"/>
  <c r="M208" i="22" s="1"/>
  <c r="O208" i="22" s="1"/>
  <c r="K207" i="22"/>
  <c r="M207" i="22" s="1"/>
  <c r="O207" i="22" s="1"/>
  <c r="K206" i="22"/>
  <c r="M206" i="22" s="1"/>
  <c r="O206" i="22" s="1"/>
  <c r="K205" i="22"/>
  <c r="M205" i="22" s="1"/>
  <c r="O205" i="22" s="1"/>
  <c r="K204" i="22"/>
  <c r="M204" i="22" s="1"/>
  <c r="O204" i="22" s="1"/>
  <c r="K203" i="22"/>
  <c r="M203" i="22" s="1"/>
  <c r="O203" i="22" s="1"/>
  <c r="K202" i="22"/>
  <c r="M202" i="22" s="1"/>
  <c r="O202" i="22" s="1"/>
  <c r="K201" i="22"/>
  <c r="M201" i="22" s="1"/>
  <c r="O201" i="22" s="1"/>
  <c r="K200" i="22"/>
  <c r="M200" i="22" s="1"/>
  <c r="O200" i="22" s="1"/>
  <c r="K199" i="22"/>
  <c r="M199" i="22" s="1"/>
  <c r="O199" i="22" s="1"/>
  <c r="K198" i="22"/>
  <c r="M198" i="22" s="1"/>
  <c r="O198" i="22" s="1"/>
  <c r="K197" i="22"/>
  <c r="M197" i="22" s="1"/>
  <c r="O197" i="22" s="1"/>
  <c r="K196" i="22"/>
  <c r="M196" i="22" s="1"/>
  <c r="O196" i="22" s="1"/>
  <c r="K195" i="22"/>
  <c r="M195" i="22" s="1"/>
  <c r="O195" i="22" s="1"/>
  <c r="K194" i="22"/>
  <c r="M194" i="22" s="1"/>
  <c r="K173" i="22"/>
  <c r="M173" i="22" s="1"/>
  <c r="O173" i="22" s="1"/>
  <c r="K172" i="22"/>
  <c r="M172" i="22" s="1"/>
  <c r="O172" i="22" s="1"/>
  <c r="K171" i="22"/>
  <c r="M171" i="22" s="1"/>
  <c r="O171" i="22" s="1"/>
  <c r="K170" i="22"/>
  <c r="M170" i="22" s="1"/>
  <c r="O170" i="22" s="1"/>
  <c r="K169" i="22"/>
  <c r="M169" i="22" s="1"/>
  <c r="K150" i="22"/>
  <c r="M150" i="22" s="1"/>
  <c r="O150" i="22" s="1"/>
  <c r="K149" i="22"/>
  <c r="M149" i="22" s="1"/>
  <c r="O149" i="22" s="1"/>
  <c r="K148" i="22"/>
  <c r="M148" i="22" s="1"/>
  <c r="O148" i="22" s="1"/>
  <c r="K147" i="22"/>
  <c r="M147" i="22" s="1"/>
  <c r="O147" i="22" s="1"/>
  <c r="K146" i="22"/>
  <c r="M146" i="22" s="1"/>
  <c r="O146" i="22" s="1"/>
  <c r="K145" i="22"/>
  <c r="M145" i="22" s="1"/>
  <c r="O145" i="22" s="1"/>
  <c r="K144" i="22"/>
  <c r="M144" i="22" s="1"/>
  <c r="O144" i="22" s="1"/>
  <c r="K143" i="22"/>
  <c r="M143" i="22" s="1"/>
  <c r="K123" i="22"/>
  <c r="M123" i="22" s="1"/>
  <c r="O123" i="22" s="1"/>
  <c r="K122" i="22"/>
  <c r="M122" i="22" s="1"/>
  <c r="O122" i="22" s="1"/>
  <c r="K121" i="22"/>
  <c r="M121" i="22" s="1"/>
  <c r="O121" i="22" s="1"/>
  <c r="K120" i="22"/>
  <c r="M120" i="22" s="1"/>
  <c r="O120" i="22" s="1"/>
  <c r="K119" i="22"/>
  <c r="M119" i="22" s="1"/>
  <c r="O119" i="22" s="1"/>
  <c r="K118" i="22"/>
  <c r="M118" i="22" s="1"/>
  <c r="O118" i="22" s="1"/>
  <c r="K117" i="22"/>
  <c r="M117" i="22" s="1"/>
  <c r="O117" i="22" s="1"/>
  <c r="K116" i="22"/>
  <c r="M116" i="22" s="1"/>
  <c r="O116" i="22" s="1"/>
  <c r="K115" i="22"/>
  <c r="M115" i="22" s="1"/>
  <c r="O115" i="22" s="1"/>
  <c r="K114" i="22"/>
  <c r="M114" i="22" s="1"/>
  <c r="O114" i="22" s="1"/>
  <c r="K113" i="22"/>
  <c r="M113" i="22" s="1"/>
  <c r="O113" i="22" s="1"/>
  <c r="K112" i="22"/>
  <c r="M112" i="22" s="1"/>
  <c r="O112" i="22" s="1"/>
  <c r="K111" i="22"/>
  <c r="M111" i="22" s="1"/>
  <c r="O111" i="22" s="1"/>
  <c r="K110" i="22"/>
  <c r="M110" i="22" s="1"/>
  <c r="O110" i="22" s="1"/>
  <c r="K106" i="22"/>
  <c r="M106" i="22" s="1"/>
  <c r="O106" i="22" s="1"/>
  <c r="K105" i="22"/>
  <c r="M105" i="22" s="1"/>
  <c r="O105" i="22" s="1"/>
  <c r="K104" i="22"/>
  <c r="M104" i="22" s="1"/>
  <c r="O104" i="22" s="1"/>
  <c r="K103" i="22"/>
  <c r="M103" i="22" s="1"/>
  <c r="O103" i="22" s="1"/>
  <c r="K102" i="22"/>
  <c r="M102" i="22" s="1"/>
  <c r="O102" i="22" s="1"/>
  <c r="K101" i="22"/>
  <c r="M101" i="22" s="1"/>
  <c r="O101" i="22" s="1"/>
  <c r="K100" i="22"/>
  <c r="M100" i="22" s="1"/>
  <c r="O100" i="22" s="1"/>
  <c r="K99" i="22"/>
  <c r="M99" i="22" s="1"/>
  <c r="O99" i="22" s="1"/>
  <c r="K98" i="22"/>
  <c r="M98" i="22" s="1"/>
  <c r="O98" i="22" s="1"/>
  <c r="K97" i="22"/>
  <c r="M97" i="22" s="1"/>
  <c r="O97" i="22" s="1"/>
  <c r="K96" i="22"/>
  <c r="M96" i="22" s="1"/>
  <c r="O96" i="22" s="1"/>
  <c r="K95" i="22"/>
  <c r="M95" i="22" s="1"/>
  <c r="O95" i="22" s="1"/>
  <c r="K94" i="22"/>
  <c r="M94" i="22" s="1"/>
  <c r="O94" i="22" s="1"/>
  <c r="K93" i="22"/>
  <c r="M93" i="22" s="1"/>
  <c r="O93" i="22" s="1"/>
  <c r="K92" i="22"/>
  <c r="M92" i="22" s="1"/>
  <c r="O92" i="22" s="1"/>
  <c r="K91" i="22"/>
  <c r="M91" i="22" s="1"/>
  <c r="O91" i="22" s="1"/>
  <c r="K90" i="22"/>
  <c r="M90" i="22" s="1"/>
  <c r="O90" i="22" s="1"/>
  <c r="K89" i="22"/>
  <c r="M89" i="22" s="1"/>
  <c r="O89" i="22" s="1"/>
  <c r="K88" i="22"/>
  <c r="M88" i="22" s="1"/>
  <c r="O88" i="22" s="1"/>
  <c r="K87" i="22"/>
  <c r="M87" i="22" s="1"/>
  <c r="O87" i="22" s="1"/>
  <c r="K86" i="22"/>
  <c r="M86" i="22" s="1"/>
  <c r="O86" i="22" s="1"/>
  <c r="K64" i="22"/>
  <c r="M64" i="22" s="1"/>
  <c r="O64" i="22" s="1"/>
  <c r="K63" i="22"/>
  <c r="M63" i="22" s="1"/>
  <c r="O63" i="22" s="1"/>
  <c r="K62" i="22"/>
  <c r="M62" i="22" s="1"/>
  <c r="O62" i="22" s="1"/>
  <c r="K61" i="22"/>
  <c r="M61" i="22" s="1"/>
  <c r="O61" i="22" s="1"/>
  <c r="K60" i="22"/>
  <c r="M60" i="22" s="1"/>
  <c r="K42" i="22"/>
  <c r="M42" i="22" s="1"/>
  <c r="K21" i="22"/>
  <c r="M21" i="22" s="1"/>
  <c r="O21" i="22" s="1"/>
  <c r="K20" i="22"/>
  <c r="M20" i="22" s="1"/>
  <c r="K4" i="22"/>
  <c r="M4" i="22" s="1"/>
  <c r="M5" i="22" s="1"/>
  <c r="O300" i="22" l="1"/>
  <c r="M486" i="22"/>
  <c r="M395" i="22"/>
  <c r="M569" i="22"/>
  <c r="M688" i="22"/>
  <c r="M368" i="22"/>
  <c r="O319" i="22"/>
  <c r="O368" i="22" s="1"/>
  <c r="O566" i="22"/>
  <c r="O569" i="22" s="1"/>
  <c r="M43" i="22"/>
  <c r="O42" i="22"/>
  <c r="O43" i="22" s="1"/>
  <c r="M22" i="22"/>
  <c r="O20" i="22"/>
  <c r="O22" i="22" s="1"/>
  <c r="O60" i="22"/>
  <c r="O65" i="22" s="1"/>
  <c r="M65" i="22"/>
  <c r="M124" i="22"/>
  <c r="O143" i="22"/>
  <c r="O151" i="22" s="1"/>
  <c r="M151" i="22"/>
  <c r="O419" i="22"/>
  <c r="M174" i="22"/>
  <c r="M222" i="22"/>
  <c r="O194" i="22"/>
  <c r="O222" i="22" s="1"/>
  <c r="O124" i="22"/>
  <c r="M247" i="22"/>
  <c r="O241" i="22"/>
  <c r="O247" i="22" s="1"/>
  <c r="M635" i="22"/>
  <c r="O633" i="22"/>
  <c r="O635" i="22" s="1"/>
  <c r="M662" i="22"/>
  <c r="O4" i="22"/>
  <c r="O5" i="22" s="1"/>
  <c r="O169" i="22"/>
  <c r="O174" i="22" s="1"/>
  <c r="O387" i="22"/>
  <c r="O395" i="22" s="1"/>
  <c r="M616" i="22"/>
  <c r="O610" i="22"/>
  <c r="O616" i="22" s="1"/>
  <c r="M300" i="22"/>
  <c r="M545" i="22"/>
  <c r="O591" i="22"/>
  <c r="O684" i="22"/>
  <c r="O688" i="22" s="1"/>
  <c r="M522" i="22"/>
  <c r="O505" i="22"/>
  <c r="O522" i="22" s="1"/>
  <c r="O662" i="22"/>
  <c r="M419" i="22"/>
  <c r="O473" i="22"/>
  <c r="O486" i="22" s="1"/>
  <c r="O447" i="22"/>
  <c r="M447" i="22"/>
  <c r="O545" i="22"/>
  <c r="M591" i="22"/>
  <c r="O287" i="21" l="1"/>
  <c r="Q287" i="21" s="1"/>
  <c r="O286" i="21"/>
  <c r="Q286" i="21" s="1"/>
  <c r="O264" i="21"/>
  <c r="Q264" i="21" s="1"/>
  <c r="O263" i="21"/>
  <c r="Q263" i="21" s="1"/>
  <c r="O262" i="21"/>
  <c r="Q262" i="21" s="1"/>
  <c r="O261" i="21"/>
  <c r="Q261" i="21" s="1"/>
  <c r="O239" i="21"/>
  <c r="Q239" i="21" s="1"/>
  <c r="O238" i="21"/>
  <c r="Q238" i="21" s="1"/>
  <c r="O237" i="21"/>
  <c r="Q237" i="21" s="1"/>
  <c r="O236" i="21"/>
  <c r="Q236" i="21" s="1"/>
  <c r="O235" i="21"/>
  <c r="Q235" i="21" s="1"/>
  <c r="O234" i="21"/>
  <c r="Q234" i="21" s="1"/>
  <c r="O233" i="21"/>
  <c r="Q233" i="21" s="1"/>
  <c r="O232" i="21"/>
  <c r="Q232" i="21" s="1"/>
  <c r="O210" i="21"/>
  <c r="Q210" i="21" s="1"/>
  <c r="O209" i="21"/>
  <c r="Q209" i="21" s="1"/>
  <c r="O208" i="21"/>
  <c r="Q208" i="21" s="1"/>
  <c r="O207" i="21"/>
  <c r="Q207" i="21" s="1"/>
  <c r="O206" i="21"/>
  <c r="Q206" i="21" s="1"/>
  <c r="O205" i="21"/>
  <c r="Q205" i="21" s="1"/>
  <c r="O204" i="21"/>
  <c r="Q204" i="21" s="1"/>
  <c r="O203" i="21"/>
  <c r="Q203" i="21" s="1"/>
  <c r="O202" i="21"/>
  <c r="Q202" i="21" s="1"/>
  <c r="O175" i="21"/>
  <c r="Q175" i="21" s="1"/>
  <c r="O174" i="21"/>
  <c r="Q174" i="21" s="1"/>
  <c r="O168" i="21"/>
  <c r="Q168" i="21" s="1"/>
  <c r="O166" i="21"/>
  <c r="Q166" i="21" s="1"/>
  <c r="O165" i="21"/>
  <c r="Q165" i="21" s="1"/>
  <c r="O164" i="21"/>
  <c r="Q164" i="21" s="1"/>
  <c r="O163" i="21"/>
  <c r="Q163" i="21" s="1"/>
  <c r="O161" i="21"/>
  <c r="Q161" i="21" s="1"/>
  <c r="O160" i="21"/>
  <c r="Q160" i="21" s="1"/>
  <c r="O158" i="21"/>
  <c r="Q158" i="21" s="1"/>
  <c r="O157" i="21"/>
  <c r="O131" i="21"/>
  <c r="Q131" i="21" s="1"/>
  <c r="O130" i="21"/>
  <c r="Q130" i="21" s="1"/>
  <c r="O129" i="21"/>
  <c r="Q129" i="21" s="1"/>
  <c r="O128" i="21"/>
  <c r="Q128" i="21" s="1"/>
  <c r="O127" i="21"/>
  <c r="Q127" i="21" s="1"/>
  <c r="O126" i="21"/>
  <c r="Q126" i="21" s="1"/>
  <c r="O125" i="21"/>
  <c r="Q125" i="21" s="1"/>
  <c r="O124" i="21"/>
  <c r="Q124" i="21" s="1"/>
  <c r="O123" i="21"/>
  <c r="Q123" i="21" s="1"/>
  <c r="O122" i="21"/>
  <c r="Q122" i="21" s="1"/>
  <c r="O121" i="21"/>
  <c r="Q121" i="21" s="1"/>
  <c r="O120" i="21"/>
  <c r="O94" i="21"/>
  <c r="Q94" i="21" s="1"/>
  <c r="O93" i="21"/>
  <c r="Q93" i="21" s="1"/>
  <c r="O91" i="21"/>
  <c r="O69" i="21"/>
  <c r="O70" i="21" s="1"/>
  <c r="O26" i="21"/>
  <c r="O4" i="21"/>
  <c r="O5" i="21" s="1"/>
  <c r="Q157" i="21" l="1"/>
  <c r="Q180" i="21" s="1"/>
  <c r="O180" i="21"/>
  <c r="Q4" i="21"/>
  <c r="Q5" i="21" s="1"/>
  <c r="Q26" i="21"/>
  <c r="Q69" i="21"/>
  <c r="Q70" i="21" s="1"/>
  <c r="Q91" i="21"/>
  <c r="Q120" i="21"/>
  <c r="H127" i="15" l="1"/>
  <c r="J127" i="15" s="1"/>
  <c r="L127" i="15" s="1"/>
  <c r="H126" i="15"/>
  <c r="J126" i="15" s="1"/>
  <c r="L126" i="15" s="1"/>
  <c r="H125" i="15"/>
  <c r="J125" i="15" s="1"/>
  <c r="L125" i="15" s="1"/>
  <c r="H124" i="15"/>
  <c r="J124" i="15" s="1"/>
  <c r="L124" i="15" s="1"/>
  <c r="H123" i="15"/>
  <c r="J123" i="15" s="1"/>
  <c r="L123" i="15" s="1"/>
  <c r="H122" i="15"/>
  <c r="J122" i="15" s="1"/>
  <c r="L122" i="15" s="1"/>
  <c r="H121" i="15"/>
  <c r="J121" i="15" s="1"/>
  <c r="L121" i="15" s="1"/>
  <c r="H120" i="15"/>
  <c r="J120" i="15" s="1"/>
  <c r="L120" i="15" s="1"/>
  <c r="H116" i="15"/>
  <c r="J116" i="15" s="1"/>
  <c r="L116" i="15" s="1"/>
  <c r="H115" i="15"/>
  <c r="J115" i="15" s="1"/>
  <c r="L115" i="15" s="1"/>
  <c r="H114" i="15"/>
  <c r="J114" i="15" s="1"/>
  <c r="L114" i="15" s="1"/>
  <c r="H113" i="15"/>
  <c r="J113" i="15" s="1"/>
  <c r="L113" i="15" s="1"/>
  <c r="H112" i="15"/>
  <c r="J112" i="15" s="1"/>
  <c r="L112" i="15" s="1"/>
  <c r="H111" i="15"/>
  <c r="J111" i="15" s="1"/>
  <c r="L111" i="15" s="1"/>
  <c r="H110" i="15"/>
  <c r="J110" i="15" s="1"/>
  <c r="L110" i="15" s="1"/>
  <c r="H109" i="15"/>
  <c r="J109" i="15" s="1"/>
  <c r="L109" i="15" s="1"/>
  <c r="H108" i="15"/>
  <c r="J108" i="15" s="1"/>
  <c r="L108" i="15" s="1"/>
  <c r="H107" i="15"/>
  <c r="J107" i="15" s="1"/>
  <c r="I90" i="15"/>
  <c r="K90" i="15" s="1"/>
  <c r="I88" i="15"/>
  <c r="K88" i="15" s="1"/>
  <c r="I87" i="15"/>
  <c r="K87" i="15" s="1"/>
  <c r="I86" i="15"/>
  <c r="K86" i="15" s="1"/>
  <c r="I82" i="15"/>
  <c r="K82" i="15" s="1"/>
  <c r="I81" i="15"/>
  <c r="K81" i="15" s="1"/>
  <c r="I80" i="15"/>
  <c r="K80" i="15" s="1"/>
  <c r="I79" i="15"/>
  <c r="K79" i="15" s="1"/>
  <c r="I78" i="15"/>
  <c r="K78" i="15" s="1"/>
  <c r="I77" i="15"/>
  <c r="K77" i="15" s="1"/>
  <c r="I76" i="15"/>
  <c r="K76" i="15" s="1"/>
  <c r="I75" i="15"/>
  <c r="K75" i="15" s="1"/>
  <c r="I74" i="15"/>
  <c r="K74" i="15" s="1"/>
  <c r="I55" i="15"/>
  <c r="K55" i="15" s="1"/>
  <c r="K56" i="15" s="1"/>
  <c r="I35" i="15"/>
  <c r="K35" i="15" s="1"/>
  <c r="I34" i="15"/>
  <c r="K34" i="15" s="1"/>
  <c r="J128" i="15" l="1"/>
  <c r="L107" i="15"/>
  <c r="L128" i="15" s="1"/>
  <c r="K91" i="15"/>
  <c r="I91" i="15"/>
  <c r="I56" i="15"/>
  <c r="I36" i="15"/>
  <c r="K36" i="15"/>
  <c r="H12" i="15"/>
  <c r="J12" i="15" s="1"/>
  <c r="L12" i="15" s="1"/>
  <c r="H11" i="15"/>
  <c r="J11" i="15" s="1"/>
  <c r="L11" i="15" s="1"/>
  <c r="H9" i="15"/>
  <c r="J9" i="15" s="1"/>
  <c r="L9" i="15" s="1"/>
  <c r="H8" i="15"/>
  <c r="J8" i="15" s="1"/>
  <c r="L8" i="15" s="1"/>
  <c r="H7" i="15"/>
  <c r="J7" i="15" s="1"/>
  <c r="L7" i="15" s="1"/>
  <c r="H6" i="15"/>
  <c r="J6" i="15" s="1"/>
  <c r="L6" i="15" s="1"/>
  <c r="H5" i="15"/>
  <c r="J5" i="15" s="1"/>
  <c r="L5" i="15" l="1"/>
  <c r="L13" i="15" s="1"/>
  <c r="J13" i="15"/>
</calcChain>
</file>

<file path=xl/sharedStrings.xml><?xml version="1.0" encoding="utf-8"?>
<sst xmlns="http://schemas.openxmlformats.org/spreadsheetml/2006/main" count="3892" uniqueCount="468">
  <si>
    <t>Lp.</t>
  </si>
  <si>
    <t>VAT 
(%)</t>
  </si>
  <si>
    <t>a</t>
  </si>
  <si>
    <t>b</t>
  </si>
  <si>
    <t>c</t>
  </si>
  <si>
    <t>d</t>
  </si>
  <si>
    <t>e</t>
  </si>
  <si>
    <t>f</t>
  </si>
  <si>
    <t>g</t>
  </si>
  <si>
    <t>h</t>
  </si>
  <si>
    <t>i</t>
  </si>
  <si>
    <t>j</t>
  </si>
  <si>
    <t>k</t>
  </si>
  <si>
    <t>l</t>
  </si>
  <si>
    <t>m</t>
  </si>
  <si>
    <t>1.</t>
  </si>
  <si>
    <t>UWAGA:</t>
  </si>
  <si>
    <t>RAZEM:</t>
  </si>
  <si>
    <t>►</t>
  </si>
  <si>
    <t xml:space="preserve">Formularz zawiera formuły ułatwiajace sporządzenie oferty. </t>
  </si>
  <si>
    <t>Zamawiający zastrzega, iż ocenie zostanie poddana tylko ta oferta, która będzie zawierała 100% oferowanych propozycji cenowych.</t>
  </si>
  <si>
    <t>Przedmiot zamówienia</t>
  </si>
  <si>
    <t>DEKLAROWANE TERMINY:</t>
  </si>
  <si>
    <t>Deklarowany termin dostawy (od 1 do max. 5 dni w dni robocze (pon. – pt.) od złożenia zapotrzebowania):</t>
  </si>
  <si>
    <t>dni</t>
  </si>
  <si>
    <t>Deklarowany termin wykonania reklamacji (min. 5 dni - max. 10 dni w dni robocze (pon. – pt.) od dnia złożenia reklamacji):</t>
  </si>
  <si>
    <t>Deklarowany termin płatności (min. 45 dni - max 60 dni, licząc od daty otrzymania przez Zamawiającego faktury VAT):</t>
  </si>
  <si>
    <t>kwalifikowany podpis elektroniczny przedstawiciela Wykonawcy</t>
  </si>
  <si>
    <t xml:space="preserve">Brak podania przez Wykonawcę wymaganego terminu, będącego kryterium oceny oferty lub podanie terminu poza określonym zakresem, będzie skutkować odrzuceniem oferty. </t>
  </si>
  <si>
    <t>PAKIETY, NA KTÓRE WYKONAWCA NIE SKŁADA OFERTY, NALEŻY USUNĄĆ Z ARKUSZA</t>
  </si>
  <si>
    <t>Brak podania przez Wykonawcę wymaganego terminu nie będącego kryterium oceny oferty Zamawiający uzna za zaoferowanie parametru najkorzystniejszego dla Zamawiającego.</t>
  </si>
  <si>
    <t>PAKIET Nr 1 - Szwy wchłanialne plecione, podskórne i skórne dla Kliniki Kardiochirurgii</t>
  </si>
  <si>
    <t>Rozmiar wg USP (grubość nitki)</t>
  </si>
  <si>
    <t xml:space="preserve">Opis parametrów igły </t>
  </si>
  <si>
    <t>Długość nitki</t>
  </si>
  <si>
    <t>Ilość saszetek w opakowaniu
(24 lub 36)</t>
  </si>
  <si>
    <t>Ilość oferowanych opakowań handlowych</t>
  </si>
  <si>
    <t xml:space="preserve">Cena netto  opak. handlowego </t>
  </si>
  <si>
    <t>Wartość netto</t>
  </si>
  <si>
    <t>Wartość brutto</t>
  </si>
  <si>
    <t>Producent/ Nazwa handlowa produktu / Numer katalogowy</t>
  </si>
  <si>
    <t>poliglaktynowy powlekany szew antybakteryjny, pleciony, wchłanialny. Podtrzymywanie tkankowe po 14 dniach 75% pierwotnej wytrzymałości, czas wchłaniania 56-70 dni.</t>
  </si>
  <si>
    <t>90cm</t>
  </si>
  <si>
    <t>2-0</t>
  </si>
  <si>
    <t>igła odwrotnie tnąca 30mm, 3/8 koła</t>
  </si>
  <si>
    <t>monofilamentowy, antybakteryjny szew wchłanialny, wykonany z poliglekapronu, niebarwiony, czas wchłaniania 90-120 dni.</t>
  </si>
  <si>
    <t>4-0</t>
  </si>
  <si>
    <t xml:space="preserve">igła odwrotnie tnąca, kosmetyczna, 19mm, 3/8 koła </t>
  </si>
  <si>
    <t>45cm</t>
  </si>
  <si>
    <t>szew powlekany poliglikonatem, antybakteryjny, pleciony, wchłanialny. Podtrzymywanie tkankowe po 14 dniach 75% pierwotnej wytrzymałości, czas wchłaniania 56-70 dni.</t>
  </si>
  <si>
    <t>bez igły</t>
  </si>
  <si>
    <t>6x45 cm</t>
  </si>
  <si>
    <t>3-0</t>
  </si>
  <si>
    <t>PAKIET Nr 2 - Szwy stalowe do zespoleń mostka dla Kliniki Kardiochirurgii</t>
  </si>
  <si>
    <t>Rozmiar wg USP</t>
  </si>
  <si>
    <t>Długość szwu</t>
  </si>
  <si>
    <t>Ilość szwów w 1 saszetce</t>
  </si>
  <si>
    <t xml:space="preserve">Cena jednostkowa saszetki netto </t>
  </si>
  <si>
    <t>igła 40-50mm; 1/2 koła konwencjonalnie tnąca</t>
  </si>
  <si>
    <t>40-50cm</t>
  </si>
  <si>
    <t>PAKIET Nr 3 - Elektrody do czasowej stymulacji serca dla Kliniki Kardiochirurgii</t>
  </si>
  <si>
    <t>Ilość saszetek w opakowaniu</t>
  </si>
  <si>
    <t>zestaw dwuigłowy: igła okrągło-tnąca 25-26 mm 1/2 koła, oraz igła 60-70mm prosta, przełamywana odwrotnie tnąca</t>
  </si>
  <si>
    <t>60-70cm</t>
  </si>
  <si>
    <t>Wartości i liczby w kolumnach h), i), j), l) należy wpisać z dokładnością do dwóch miejsc po przecinku.</t>
  </si>
  <si>
    <t xml:space="preserve">Wystarczy wprowadzić dane do kolumny g) Ilość saszetek w opakowaniu handlowym (szt.) oraz do kol. i) Cena netto  opak. handlowego i zaakceptować bądź zmienić  stawkę podatku VAT, aby uzyskać cenę oferty.    </t>
  </si>
  <si>
    <t>Wartości i liczby w kolumnach h), i), k) należy wpisać z dokładnością do dwóch miejsc po przecinku.</t>
  </si>
  <si>
    <t xml:space="preserve">Wystarczy wprowadzić dane do kolumny h) Cena jednostkowa saszetki netto i zaakceptować bądź zmienić  stawkę podatku VAT, aby uzyskać cenę oferty.  </t>
  </si>
  <si>
    <t xml:space="preserve"> Wystarczy wprowadzić dane do kolumny h) Cena jednostkowa saszetki netto i zaakceptować bądź zmienić  stawkę podatku VAT, aby uzyskać cenę oferty.</t>
  </si>
  <si>
    <t>PAKIET Nr 4 - Szwy niewchłanialne, plecione, powlekane silikonem dla Kliniki Kardiochirurgii</t>
  </si>
  <si>
    <t>Ilość nitek w saszetce</t>
  </si>
  <si>
    <t>Szew niewchłanialny, pleciony, wykonany z politereftalanu, cała struktura nici oraz każde włókno z osobna powleczone silikonem. Kolor niebieski.</t>
  </si>
  <si>
    <t>Bez igły</t>
  </si>
  <si>
    <t>12x75cm</t>
  </si>
  <si>
    <t>12x45cm</t>
  </si>
  <si>
    <t>igła 16mm podwójna 1/2 koła  okrągła</t>
  </si>
  <si>
    <t>75cm</t>
  </si>
  <si>
    <t>Szew niewchłanialny, pleciony, wykonany z politereftalanu, cała struktura nici oraz każde włókno z osobna powleczone silikonem.</t>
  </si>
  <si>
    <t>igła 16mm podwójna 1/2 koła  okrągła lub przyostrzona</t>
  </si>
  <si>
    <t>90cm; podkładki PTFE 3x7x1,5mm</t>
  </si>
  <si>
    <t>Szew niewchłanialny, pleciony, wykonany z politereftalanu, cała struktura nici oraz każde włókno z osobna powleczone silikonem. Kolor niebieski/biały</t>
  </si>
  <si>
    <t>8x75cm; podkładk PTFE 3x3x1,5mm</t>
  </si>
  <si>
    <t>Szew niewchłanialny, pleciony, wykonany z politereftalatu, cała struktura nici oraz każde włókno z osobna powleczone silikonem.kolor niebiesko/biały</t>
  </si>
  <si>
    <t>10x90cm; podkładki PTFE 3x7x1,5mm</t>
  </si>
  <si>
    <t>igła 25mm podwójna 1/2 koła  okrągła</t>
  </si>
  <si>
    <t>10x90cm</t>
  </si>
  <si>
    <t>Szew niewchłanialny, pleciony, wykonany z politereftalanu, cała struktura nici oraz każde włókno z osobna powleczone silikonem. Kolor niebieski</t>
  </si>
  <si>
    <t>Szew niewchłanialny, pleciony, wykonany z politereftalanu, cała struktura nici oraz każde włókno z osobna powleczone silikonem.Kolor niebieski/biały</t>
  </si>
  <si>
    <t>Szew niewchłanialny, pleciony, powlekany, wykonany z włókien poliestrowych, zielony lub niebieski
Zamawiający dopuszcza podwiązkę chirurgiczną o długości 250 cm, pozostałe parametry bez zmian.</t>
  </si>
  <si>
    <t>150cm</t>
  </si>
  <si>
    <t>Szew niewchłanialny, pleciony, powlekany, wykonany z naturalnych włókien jedwabnych, czarny.</t>
  </si>
  <si>
    <t>igła 30mm 3/8 koła, odwrotnie tnąca</t>
  </si>
  <si>
    <t>Szew niewchłanialny, poliestrowy, pleciony, zielony lub niebieski</t>
  </si>
  <si>
    <t>igła okrągła 30mm 1/2 koła</t>
  </si>
  <si>
    <t xml:space="preserve">  Wystarczy wprowadzić dane do kolumny h) Cena jednostkowa saszetki netto i zaakceptować bądź zmienić  stawkę podatku VAT, aby uzyskać cenę oferty. </t>
  </si>
  <si>
    <t>PAKIET Nr 5 - Szwy niewchłanialne, syntetyczne, naczyniowe dla Kliniki Kardiochirurgii</t>
  </si>
  <si>
    <t>polipropylen monofilamentowy, niebieski, niewchłanialny</t>
  </si>
  <si>
    <t>8-0</t>
  </si>
  <si>
    <t>7-0</t>
  </si>
  <si>
    <t>60cm</t>
  </si>
  <si>
    <t>6-0</t>
  </si>
  <si>
    <t>igła 13mm podwójna 3/8 koła  okrągła</t>
  </si>
  <si>
    <t>5-0</t>
  </si>
  <si>
    <t>igła 13mm podwójna 1/2 koła  okrągła</t>
  </si>
  <si>
    <t>igła 13mm podwójna 3/8 koła  okrągła przyostrzona</t>
  </si>
  <si>
    <t>igła 17mm podwójna 1/2 koła  okrągła, czarna oksydowana</t>
  </si>
  <si>
    <t>igła 17mm podwójna 1/2 koła  okrągła</t>
  </si>
  <si>
    <t>polipropylen z dodatkiem glikolu polietylenowego, niewchłanialny</t>
  </si>
  <si>
    <t>igła 22mm podwójna  1/2 koła okrągła</t>
  </si>
  <si>
    <t>igła 26mm podwójna 1/2 koła  okrągła</t>
  </si>
  <si>
    <t>igła 37mm podwójna 1/2 koła, okrągła</t>
  </si>
  <si>
    <t>igła 22mm podwójna 1/2 koła  okrągła</t>
  </si>
  <si>
    <t>igła 30mm podwójna 1/2 koła  okrągła przyostrzona</t>
  </si>
  <si>
    <t>igła 37mm podwójna 1/2 koła  okrągła</t>
  </si>
  <si>
    <t xml:space="preserve">Wystarczy wprowadzić dane do kolumny g) Ilość saszetek w opakowaniu handlowym (szt.) oraz do kol. i) Cena netto  opak. handlowego i zaakceptować bądź zmienić  stawkę podatku VAT, aby uzyskać cenę oferty.  </t>
  </si>
  <si>
    <t>L.p.</t>
  </si>
  <si>
    <t>Grubość nitki</t>
  </si>
  <si>
    <t>Długość nitki cm</t>
  </si>
  <si>
    <t>Długość igły +/- 5% mm</t>
  </si>
  <si>
    <t>Krzywizna igły</t>
  </si>
  <si>
    <t>Rodzaj igły</t>
  </si>
  <si>
    <t>Nazwa nici</t>
  </si>
  <si>
    <t>Nr kat. / Producent</t>
  </si>
  <si>
    <t>Ilość nitek w saszetce (szt.)</t>
  </si>
  <si>
    <t>Ilość saszetek w opakowaniu handlowym (szt.)</t>
  </si>
  <si>
    <t>Ilość nitek w opakowaniu handlowym (szt.)</t>
  </si>
  <si>
    <t xml:space="preserve">Wartość netto </t>
  </si>
  <si>
    <t>VAT (%)</t>
  </si>
  <si>
    <t xml:space="preserve">Wartość brutto </t>
  </si>
  <si>
    <t>l=j*k</t>
  </si>
  <si>
    <t>n=ł*m</t>
  </si>
  <si>
    <t>o</t>
  </si>
  <si>
    <t>p</t>
  </si>
  <si>
    <t>70-90</t>
  </si>
  <si>
    <t>24-30</t>
  </si>
  <si>
    <t>1/2koła</t>
  </si>
  <si>
    <t>okrągła z zakończeniem krótkim tnącym</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</si>
  <si>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t>
  </si>
  <si>
    <t>Zamawiający wymaga aby nici pakowane były w podwójne sterylne saszetki</t>
  </si>
  <si>
    <t>Zamawiajacy wymaga aby saszetki posiadały mankiet umozliwiający łatwe,szybkie i  bezpieczne otwarcie saszetki.</t>
  </si>
  <si>
    <r>
      <t xml:space="preserve">Wartości i liczby w kolumnach ł) m), n), p) należy wpisać </t>
    </r>
    <r>
      <rPr>
        <b/>
        <u/>
        <sz val="8"/>
        <rFont val="Tahoma"/>
        <family val="2"/>
        <charset val="238"/>
      </rPr>
      <t>z dokładnością do dwóch miejsc po przecinku.</t>
    </r>
  </si>
  <si>
    <r>
      <t xml:space="preserve">Wystarczy wprowadzić dane do kolumny k) Ilość saszetek w opakowaniu handlowym (szt.) oraz do kol. m) Cena netto  opak. handlowego </t>
    </r>
    <r>
      <rPr>
        <b/>
        <u/>
        <sz val="8"/>
        <rFont val="Tahoma"/>
        <family val="2"/>
        <charset val="238"/>
      </rPr>
      <t>i zaakceptować bądź zmienić  stawkę podatku VAT</t>
    </r>
    <r>
      <rPr>
        <sz val="8"/>
        <rFont val="Tahoma"/>
        <family val="2"/>
        <charset val="238"/>
      </rPr>
      <t xml:space="preserve">, aby   </t>
    </r>
  </si>
  <si>
    <t xml:space="preserve">uzyskać cenę oferty.  </t>
  </si>
  <si>
    <t>3/0</t>
  </si>
  <si>
    <t>1/2 koła</t>
  </si>
  <si>
    <t>okrągła</t>
  </si>
  <si>
    <t>2/0</t>
  </si>
  <si>
    <t>haczyk J</t>
  </si>
  <si>
    <t>okrągła pogrubiona z zakończeniem krótkim tnacym</t>
  </si>
  <si>
    <t>okrągła podwójnie pogrubiona</t>
  </si>
  <si>
    <t>okrągła pogrubiona</t>
  </si>
  <si>
    <t>Zamawiający wszędzie tam gdzie wymaga długość nici 70 cm, dopuszcza również długość 75 cm, pozostałe parametry bez zmian.</t>
  </si>
  <si>
    <t>Zamawiajacy wymaga aby saszetki zewnętrzne posiadały mankiet umozliwiający łatwe,szybkie i  bezpieczne otwarcie saszetki.</t>
  </si>
  <si>
    <t>3mm</t>
  </si>
  <si>
    <t>65</t>
  </si>
  <si>
    <t>okrągła tępa</t>
  </si>
  <si>
    <t>Taśma z kwasu poliglikolowego pleciona niepowlekana. Okres wchlaniania 60-90dni.</t>
  </si>
  <si>
    <t>4/0</t>
  </si>
  <si>
    <t>70-75 bezbarwna</t>
  </si>
  <si>
    <t>150 pętla</t>
  </si>
  <si>
    <t xml:space="preserve">Stapler skórny jednorazowego uzytku, zawierający 35 zszywek w jednym magazynku. Stapler winiem zawierać ilościowy, widoczny wskaźnik bieżącego zużycia zszywek. Zszywki powlekane teflonem, celem ułatwienia przejścia przez tkankę. Wykonane z wysokiej jakości stali nierdzewnej o rozmiarach po zamknięciu nóżki 4,2mm, grzbiet 6,9mm. Stapler powinien mieć możliwość zakładania zszywek pod kątem w celu uwzględnienia różnej grubości skóry </t>
  </si>
  <si>
    <t>Przyrząd jednorazowego użytku do usuwania zszywek. Kompatybilny ze zszywkami o wielkości 4,2mmx6,9mm. Uchwyt imadłowy.</t>
  </si>
  <si>
    <t>3/8 koła</t>
  </si>
  <si>
    <t>odwrotnie tnąca</t>
  </si>
  <si>
    <t>odwrotnie tnąca pogrubiona</t>
  </si>
  <si>
    <t>75-90</t>
  </si>
  <si>
    <t>30 - 40</t>
  </si>
  <si>
    <t>3/8koła</t>
  </si>
  <si>
    <t>Zamawiajacy wymaga aby saszetki zewnętrzne posiadały mankiet umozliwiający łatwe,szybkie i bezpieczne otwarcie saszetki</t>
  </si>
  <si>
    <t>odwrotnie tnąca z zakończeniem Micro-point</t>
  </si>
  <si>
    <t>70-75 barwiona</t>
  </si>
  <si>
    <t>90 barwiona</t>
  </si>
  <si>
    <t>22-23</t>
  </si>
  <si>
    <t>70 barwiona</t>
  </si>
  <si>
    <t>90  barwiona</t>
  </si>
  <si>
    <t>26-27</t>
  </si>
  <si>
    <t>odwrotnie tnąca podwójnie pogrubiona</t>
  </si>
  <si>
    <t>Zamawiajacy wymaga aby saszetki zewnętrzne poz.1 i poz.3 posiadały mankiet umozliwiający łatwe, szybkie i bezpieczne otwarcie saszetki</t>
  </si>
  <si>
    <t>70-75</t>
  </si>
  <si>
    <t>5/0</t>
  </si>
  <si>
    <t>48-50</t>
  </si>
  <si>
    <t>okrągła o zakończeniu typu trokar</t>
  </si>
  <si>
    <t>Pozycja 1-8 nici wchłanialne monofilamentowe o podtrzymywaniu tkankowym 90% po 14 dniach,  wchłanianiu do 210 dni. Pozycja 9 nici monofilamentowe o podtrzymywaniu tkankowym 50% po 90 dniach całkowicie wchnianianie 13 -36 miesięcy</t>
  </si>
  <si>
    <t>Zamawiajacy wymaga aby saszetki zewnętrzne  posiadały mankiet umozliwiający łatwe, szybkie i bezpieczne otwarcie saszetki</t>
  </si>
  <si>
    <t xml:space="preserve"> stapler skórny - 35 zszywkowy, zszywki pokryte teflonem, wymiary zszywek 6,9x4,2mm</t>
  </si>
  <si>
    <t xml:space="preserve">odwrotnie tnąca pogrubiona </t>
  </si>
  <si>
    <t>150-250</t>
  </si>
  <si>
    <t>Zamawiający dopuszcza w Pakiecie nr 14, Pozycjach 1-4 nić o długości 90cm, pozostałe parametry bez zmian.</t>
  </si>
  <si>
    <t>Pozycja 1-4 Nici poliamidowe monofilamentowe barwione. Pozycja 5 - stapler skórny. Pozycja 6-8 nici poliestrowe plecione powlekane.</t>
  </si>
  <si>
    <t>odwrotnie tnąca o zakonczeniu Micro-point</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</si>
  <si>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t>
  </si>
  <si>
    <t>14-18</t>
  </si>
  <si>
    <t>odwrotnie tnąca mikro point</t>
  </si>
  <si>
    <t>6/0</t>
  </si>
  <si>
    <t>Szew niewchłanialny, poliamid 6, monofilamentowy</t>
  </si>
  <si>
    <t>PAKIET Nr 6 - Szew  wchłanialny- dla Kliniki Elektrokardiologii</t>
  </si>
  <si>
    <t>PAKIET Nr 7 - Szew pleciony - dla Bloku i Oddziałów Chirurgii Ogólnej</t>
  </si>
  <si>
    <t>PAKIET Nr 8 -  TAŚMA WĄTROBOWA WCHŁANIALNA- dla Bloku i Oddziałów Chirurgii Ogólnej</t>
  </si>
  <si>
    <t>PAKIET Nr 9 - SZWY MONOFILAMENTOWE WCHŁANIALNE- dla Bloku i Oddziałów Chirurgii Ogólnej</t>
  </si>
  <si>
    <t>PAKIET Nr 10 - ZAMYKANIE SKÓRY- dla Bloku i Oddziałów Chirurgii Ogólnej i Izby Przyjęć</t>
  </si>
  <si>
    <t>PAKIET Nr 11 - SZWY PLECIONE WCHŁANIALNE- dla Bloku Ortopedii</t>
  </si>
  <si>
    <t>PAKIET Nr 12 - SZWY MONOFILAMENTOWE WCHŁANIALNE- dla Bloku Ortopedii</t>
  </si>
  <si>
    <t>PAKIET Nr 13 - SZWY NIEWCHŁANIALNE- dla Bloku Ortopedii</t>
  </si>
  <si>
    <t>PAKIET Nr 14 - Szew pleciony wchłanialny- dla Izby Przyjęć i Oddziałów</t>
  </si>
  <si>
    <t>PAKIET Nr 15  - Szew niewchłanialny- dla Poradni Błony Śluzowej</t>
  </si>
  <si>
    <t>Nazwa handlowa</t>
  </si>
  <si>
    <t>g=c/f</t>
  </si>
  <si>
    <t>i=g*h</t>
  </si>
  <si>
    <t>Jałowy wosk kostny. Gramatura 2,5 - 2,95 g</t>
  </si>
  <si>
    <r>
      <t xml:space="preserve">Wartości i liczby w kolumnach g), h, i), k) należy wpisać </t>
    </r>
    <r>
      <rPr>
        <b/>
        <u/>
        <sz val="8"/>
        <rFont val="Tahoma"/>
        <family val="2"/>
        <charset val="238"/>
      </rPr>
      <t>z dokładnością do dwóch miejsc po przecinku.</t>
    </r>
  </si>
  <si>
    <t xml:space="preserve">Wypełnia Wykonawca. Formularz zawiera formuły ułatwiajace sporządzenie oferty. </t>
  </si>
  <si>
    <t xml:space="preserve">aby uzyskać cenę oferty.  </t>
  </si>
  <si>
    <t>Długość igły( mm)</t>
  </si>
  <si>
    <t>Szacunkowa ilość nitek/saszetek na 12 m-cy</t>
  </si>
  <si>
    <t>Ilość nitek/
saszetek w opakowaniu handlowym (szt.)</t>
  </si>
  <si>
    <t>k=g*j</t>
  </si>
  <si>
    <t>m=k*l</t>
  </si>
  <si>
    <t>n</t>
  </si>
  <si>
    <t>50-52</t>
  </si>
  <si>
    <t>Zamawiający w pozycji 2 dopuszcza nici o długości 53cm, pozostałe parametry bez zmian.</t>
  </si>
  <si>
    <t>Nici wchłanialne, plecione, syntetyczne typu endoloop. Pętla podwiązkowa z aplikatorem.</t>
  </si>
  <si>
    <r>
      <t xml:space="preserve">Wartości i liczby w kolumnach k) l), m), o) należy wpisać </t>
    </r>
    <r>
      <rPr>
        <b/>
        <u/>
        <sz val="8"/>
        <rFont val="Tahoma"/>
        <family val="2"/>
        <charset val="238"/>
      </rPr>
      <t>z dokładnością do dwóch miejsc po przecinku.</t>
    </r>
  </si>
  <si>
    <r>
      <t xml:space="preserve">Wystarczy wprowadzić dane do kolumny j) Ilość saszetek w opakowaniu handlowym (szt.) oraz do kol. l) Cena netto  opak. handlowego </t>
    </r>
    <r>
      <rPr>
        <b/>
        <u/>
        <sz val="8"/>
        <rFont val="Tahoma"/>
        <family val="2"/>
        <charset val="238"/>
      </rPr>
      <t>i zaakceptować bądź zmienić  stawkę podatku VAT</t>
    </r>
    <r>
      <rPr>
        <sz val="8"/>
        <rFont val="Tahoma"/>
        <family val="2"/>
        <charset val="238"/>
      </rPr>
      <t xml:space="preserve">,   </t>
    </r>
  </si>
  <si>
    <t>PAKIET Nr 19 - NICI WCHŁANIALNE PLECIONE - dla Bloku Operacyjnego Chirurgii</t>
  </si>
  <si>
    <t>45mm</t>
  </si>
  <si>
    <t>Okrągła tępa</t>
  </si>
  <si>
    <t>Taśma wchłanialna, pleciona poliglikolowa, niepowlekana, do szycia narządów miąższowych. Całkowita wchłanialność  60-90 dni.</t>
  </si>
  <si>
    <t>PAKIET Nr 20 - NICI WCHŁANIALNE PLECIONE - dla Bloku Operacyjnego Chirurgii</t>
  </si>
  <si>
    <t>24-26</t>
  </si>
  <si>
    <t>Odwrotnie tnąca</t>
  </si>
  <si>
    <t>12-13</t>
  </si>
  <si>
    <t>Kosmetyczna</t>
  </si>
  <si>
    <t>40-45</t>
  </si>
  <si>
    <t>Zamawiający w pozycji 4 dopuszcza nić o długości 45cm, pozostałe parametry bez zmian.</t>
  </si>
  <si>
    <t>Nici wchłanialne, syntetyczne, plecione z poliglaktyny 910. Powlekane poliglaktyną 370 i stearynianem wapnia. Bezbarwne.  Podtrzymywanie tkankowe 45-55 %po 5 dniach. Całkowita wchłanialność  40-50 dni. Nici w podwójnym sterylnym opakowaniu, z bezpośrednim dostępem do igły po otwarciu saszetki.</t>
  </si>
  <si>
    <t>Zamawiający w poz. 4 dopuszcza nici z igłą 11 mm, odwrotnie tnącą, kosmetyczną II generacji, dwuwklęsłą. Pozostałe parametry bez zmian.</t>
  </si>
  <si>
    <t>Zamawiający w poz. 5 dopuszcza nici z igłą odwrotnie tnącą, kosmetyczną II generacji, dwuwklęsłą. Pozostałe parametry bez zmian.</t>
  </si>
  <si>
    <t>PAKIET Nr 21 - NICI WCHŁANIALNE PLECIONE - dla Bloku Operacyjnego Chirurgii</t>
  </si>
  <si>
    <t>Okrągła</t>
  </si>
  <si>
    <t>Okrągła pogrubiona</t>
  </si>
  <si>
    <t xml:space="preserve">Okrągła </t>
  </si>
  <si>
    <t>narta</t>
  </si>
  <si>
    <t>7/0</t>
  </si>
  <si>
    <t>-</t>
  </si>
  <si>
    <t>niecięte</t>
  </si>
  <si>
    <t>140-150</t>
  </si>
  <si>
    <t>cięte</t>
  </si>
  <si>
    <t>3x45</t>
  </si>
  <si>
    <t>Zamawiający dopuszcza w pozycjach 14 i 20 szew z igłą o długości 22 mm.</t>
  </si>
  <si>
    <t>Nici wchłanialne,syntetyczne, plecione z kopolimeru glikolidu i l-laktydu poli (90/10). Powlekane mieszaniną glikolidu i l-laktydu poli (35/65), oraz stearynianem  wapnia (50/50).Podtrzymywanie tkankowe 75% po 14 dniach, 40-50% po 21 dniach, 25% po 28 dniach. Całkowita wchłanialność szwu 56-70 dni. Nici w podwójnym sterylnym opakowaniu, z bezpośrednim dostępem do igły po otwarciu saszetki.</t>
  </si>
  <si>
    <t>PAKIET Nr 22 - NICI WCHŁANIALNE PLECIONE - dla Bloku Operacyjnego Chirurgii</t>
  </si>
  <si>
    <t>Tępa blunt-point, wątrobowa</t>
  </si>
  <si>
    <t>okrągła przyostrzona</t>
  </si>
  <si>
    <t>8/0</t>
  </si>
  <si>
    <t>30-45</t>
  </si>
  <si>
    <t>2x6,5</t>
  </si>
  <si>
    <t>2x3/8</t>
  </si>
  <si>
    <t>szpatułka z mikrostrzem</t>
  </si>
  <si>
    <t>szpatułka z mikroostrzem</t>
  </si>
  <si>
    <t>Zamawiający dopuszcza w pozycji 3 szew z igłą o długości 37 mm.</t>
  </si>
  <si>
    <t>Nici wchłanialne, syntetyczne, plecione. Poliglaktyna 910. Podtrzymywanie tkankowe 75% po 14 dniach, 40-50% po 21 dniach, 25% po 28 dniach. Całkowita wchłanialność szwu 56-70 dni. Nić w podwójnym, sterylnym opakowaniu, z bezpośrednim dostępem do igły po otwarciu saszetki.</t>
  </si>
  <si>
    <t>PAKIET Nr 23 - NICI WCHŁANIALNE PLECIONE - dla Bloku Operacyjnego Chirurgii</t>
  </si>
  <si>
    <t>Nici wchłanialne, syntetyczne, plecione. Poliglaktyna 910,  z czynnikiem antybakteryjnym. Podtrzymywanie tkankowe 75% po 14 dniach, 40-50% po 21 dniach, 25% po 28 dniach. Całkowita wchłanialność szwu 56-70 dni. Nić w sterylnym opakowaniu, z bezpośrednim dostępem do igły po wyjęciu z saszetki.</t>
  </si>
  <si>
    <t>Zamawiający w poz. 1 , 2 oraz 3 dopuszcza nici z igłą okrągłą rozwarstwiającą. Pozostałe parametry bez zmian.</t>
  </si>
  <si>
    <t>45-48</t>
  </si>
  <si>
    <t>35-37</t>
  </si>
  <si>
    <t>4/Ø</t>
  </si>
  <si>
    <t>prosta</t>
  </si>
  <si>
    <t>3/Ø</t>
  </si>
  <si>
    <t>2/Ø</t>
  </si>
  <si>
    <t xml:space="preserve"> Nici wchłanialne,syntetyczne, plecione z kopolimeru glikolidu i l-laktydu poli (90/10). Powlekane mieszaniną glikolidu i l-laktydu poli (35/65), oraz stearynianem  wapnia (50/50).Podtrzymywanie tkankowe 75% po 14 dniach, 40-50% po 21 dniach, 25% po 28 dniach. Całkowita wchłanialność szwu 56-70 dni. Nici w podwójnym sterylnym opakowaniu, z bezpośrednim dostępem do igły po otwarciu saszetki.</t>
  </si>
  <si>
    <t>PAKIET Nr 25 - NICI NIEWCHŁANIALNE PLECIONE - dla Bloku Operacyjnego Chirurgii</t>
  </si>
  <si>
    <t>2x30</t>
  </si>
  <si>
    <t>2x1/2</t>
  </si>
  <si>
    <t>2x26</t>
  </si>
  <si>
    <t>Okrągła półkwadratowa</t>
  </si>
  <si>
    <t>okrągła półkwadratowa</t>
  </si>
  <si>
    <t>2x17</t>
  </si>
  <si>
    <t>Nici niewchłanialne, plecione, poliestrowe. Powlekane polibutylanem  lub silikonem. Nić w sterylnym, podwójnym opakowaniu, z bezpośrednim dostępem do igły po wyjeciu z saszetki.</t>
  </si>
  <si>
    <t>Zamawiający dopuszcza w pozycjach 2-6 szwy z igłami okrągłymi bez opisu katalogowego „półkwadratowa”.</t>
  </si>
  <si>
    <t>Odwrotnie tnaca</t>
  </si>
  <si>
    <t>Blok Operacyjny Chirurgii</t>
  </si>
  <si>
    <t>OIT</t>
  </si>
  <si>
    <t>Odwrotnie tnąca kosmetyczna</t>
  </si>
  <si>
    <t>Nici niewchłanialne, plecione, jedwabne. Powlekane woskiem lub silikonem. Nici w podwójnym sterylnym opakowaniu, z bezpośrednim dostępem do igły po otwarciu saszetki.</t>
  </si>
  <si>
    <t>PAKIET Nr 27 - NICI NIEWCHŁANIALNE MONOFILAMENTOWE - dla Bloku Operacyjnego Chirurgii</t>
  </si>
  <si>
    <t>39-40</t>
  </si>
  <si>
    <t>Odwrotnie tnąca z zakończeniem Micro point</t>
  </si>
  <si>
    <t>45 bezbarwna</t>
  </si>
  <si>
    <t>Igła mikrograwerowana z dwustronnie przyostrzonym zakończeniem Micro-point</t>
  </si>
  <si>
    <t>Oddział I</t>
  </si>
  <si>
    <t>odwrotnie tnąca z zakończeniem Micro point</t>
  </si>
  <si>
    <t>odwrotnie tnąca z zakończeniem Micro Point</t>
  </si>
  <si>
    <t>odwrotnie tnąca kosmetyczna</t>
  </si>
  <si>
    <t>Nici niewchłanialne, monofilamentowe, poliamidowe lub polibutestrowe. Nici w podwójnym sterylnym opakowaniu, z bezpośrednim dostępem do igły po otwarciu saszetki.</t>
  </si>
  <si>
    <t>2x13</t>
  </si>
  <si>
    <t>2x10</t>
  </si>
  <si>
    <t>2x8</t>
  </si>
  <si>
    <t>45-60</t>
  </si>
  <si>
    <t>Nici niewchłanialne, monofilamentowe, polipropylenowo-polietylenowe, w opakowaniu eliminującym zagięcia nici –owinięte na owalnej płytce, w podwójnym opakowaniu, z bezpośrednim dostępem do igły po otwarciu saszetki.</t>
  </si>
  <si>
    <t>PAKIET Nr 29 - NICI WCHŁANIALNE MONOFILAMENTOWE - dla Bloku Operacyjnego Chirurgii</t>
  </si>
  <si>
    <t>Kosmetyczna odwrotnie tnąca</t>
  </si>
  <si>
    <t>Zamawiający dopuszcza w pozycji  nr 5 igłę o długości 10mm, pozostałe parametry bez zmian.</t>
  </si>
  <si>
    <t>Nici wchłanialne, monofilamentowe, z poliestru syntetycznego (glikolidu-60%, dioksanonu i węglanu trimetylenu). Podtrzymywanie tkankowe min. 70% po 14 dniach i 40% po 21 dniach. Całkowita wchłanialność  szwu 90-110 dni.  Nici w podwójnym  sterylnym opakowaniu, z bezpośrednim dostępem do igły po otwarciu saszetki.</t>
  </si>
  <si>
    <t>PAKIET Nr 30 - NICI WCHŁANIALNE MONOFILAMENTOWE - dla Bloku Operacyjnego Chirurgii</t>
  </si>
  <si>
    <t>Taper point</t>
  </si>
  <si>
    <t>Zamawiający dopuszcza szwy sporządzone z kopolimeru glikolidu i e-kaprolaktonu, pozostałe parametry bez zmian.</t>
  </si>
  <si>
    <t>Zamawiający dopuszcza w pozycji nr 1 igłę o długości 40mm oraz nić o długości 90cm, pozostałe parametry bez zmian.</t>
  </si>
  <si>
    <t>Zamawiający dopuszcza w pozycji nr 3 igłę o długości 30mm, pozostałe parametry bez zmian.</t>
  </si>
  <si>
    <t>Zamawiający dopuszcza w pozycjach nr 5-7 igłę o długości 18mm, pozostałe parametry bez zmian.</t>
  </si>
  <si>
    <t>Zamawiający dopuszcza w pozycjach nr 1 i 2 szew z igłą o długości 37 mm.</t>
  </si>
  <si>
    <t>Nici wchłanialne, monofilamentowe z poligekapronu 25. Podtrzymywanie tkankowe 50-60% po 7 dniach, 20-30% po po 14 dniach. Całkowita wchłanialność  szwu 90-120 dni. Nici w opakowaniu eliminującym zagięcia – owinięte na owalnej płytce, z bezpośrednim dostępem do igły po otwarciu saszetk</t>
  </si>
  <si>
    <t xml:space="preserve">Zamawiający dopuszcza syntetyczne, wchłanialne, barwione, jednowłókienkowe nici chirurgiczne składające się z kopolimeru kwasu glikolowego i kaprolaktonu o czasie
podtrzymywania tkankowego około 70% po 7 dniach, około 40% po 14 dniach, około 15% po 21 dniach, około 5% po 28 dniach i całkowitym czasie wchłaniania 90-120 dni </t>
  </si>
  <si>
    <t>Zamawiający w poz. 7 dopuszcza nić z igłą TAPER POINT PLUS - okrągłą rozwarstwiającą. Pozostałe parametry bez zmian.</t>
  </si>
  <si>
    <t>30-31</t>
  </si>
  <si>
    <t>2 x 3/8</t>
  </si>
  <si>
    <t>45-75</t>
  </si>
  <si>
    <t>6/Ø</t>
  </si>
  <si>
    <t>Zamawiający dopuszcza w pozycjach nr 7 i 8 szew z igłą o długości 11 mm.</t>
  </si>
  <si>
    <t>Zamawiający dopuszcza w pozycjach nr 7 i 8 również długość 75 cm.</t>
  </si>
  <si>
    <t>Nici wchłanialne, monofilamentowe, z poli- p-dioksanu. Podtrzymywanie tkankowe  90%  po 14 dniach, 50-70% po 28 -35 dniach. Całkowity wchłanialność  180-210 dni. Nici w podwójnym  sterylnym opakowaniu, z bezpośrednim dostępem do igły po otwarciu saszetki.</t>
  </si>
  <si>
    <t>2x1/4</t>
  </si>
  <si>
    <t>Podwójna szpatuła z mikroostrzem</t>
  </si>
  <si>
    <t>Pozycje 1-4- Nici wchłanialne,syntetyczne, plecione. Poliglaktyna 910 (polimer kwasu glikolowego i mlekowego, połączonych w proporcjach 9:1) pokryta mieszaniną</t>
  </si>
  <si>
    <t xml:space="preserve">Poliglaktyny 370 i stearynianem  wapnia (1:1). Podtrzymywanie tkankowe 75% po 14 dniach, 40-50% po 21 dniach, 25% po 28 dniach. Całkowita wchłanialność szwu 56-70 dni. </t>
  </si>
  <si>
    <t>Pozycja 5- Nić niewchłanialna syntetyczna - wytwarzana z izotaktycznego krystalicznego steroizomeru polipropylenu, syntetycznego liniowego poliolefinu.</t>
  </si>
  <si>
    <t>Konwencjonalnie tnąca</t>
  </si>
  <si>
    <t>Pozycja 6- Nici niewchłanialne, plecione, jedwabne. Powlekane woskiem.</t>
  </si>
  <si>
    <t>Pozycja 7- Nici niewchłanialne, plecione,  zbudowane z rdzenia oplecionego 16 mikrowłóknami, poliestrowe. Powlekane polibutylanem.Białe.</t>
  </si>
  <si>
    <t>10/0</t>
  </si>
  <si>
    <t>Pozycja 8- Szew niewchłanialny, syntetyczny, monofilamentowy z włókna poliamidowego</t>
  </si>
  <si>
    <t>Zamawiający w pozycji 1,2,7 dopuszcza igłę bez mikroostrza, pozostałe parametry bez zmian.</t>
  </si>
  <si>
    <t>Zamawiający w poz. 1 , 2 oraz 7 dopuszcza igłę bez mikroostrza. Pozostałe parametry bez zmian.</t>
  </si>
  <si>
    <t>4.0</t>
  </si>
  <si>
    <t>Odwrotnie tnąca, mikrograwerowana, z dwustronnie przyostrzonym zakończeniem micropoint</t>
  </si>
  <si>
    <t>5.0</t>
  </si>
  <si>
    <t>6.0</t>
  </si>
  <si>
    <t>3.0</t>
  </si>
  <si>
    <t>Zamawiający w pakiecie 33 dopuszcza nitkę poliamidową.</t>
  </si>
  <si>
    <t>Zamawiający w pakiecie 33 poz.3 dopuszcza igłę odwrotnie tnącą z zakończeniem micro-point.</t>
  </si>
  <si>
    <t>Zamawiający w pakiecie 33 poz.3 dopuszcza igłę o długości 12mm.</t>
  </si>
  <si>
    <t>Zamawiający dopuszcza szew niewchłaniany, syntetyczny, monofilament poliamidowy.</t>
  </si>
  <si>
    <t>kosmetyczna konwencjonalnie tnąca</t>
  </si>
  <si>
    <t>19-20</t>
  </si>
  <si>
    <t>Zamawiający dopuszcza szwy pakowane w papierowy nośnik nici z bezpośrednim dostępem do igły oraz w saszetkę z mankietem umożliwiającym łatwe, szybkie i bezpieczne otwarcie.</t>
  </si>
  <si>
    <t>Zamawiający dopuszcza w pozycjach nr 1-4 nić o długości 90cm, pozostałe parametry bez zmian.</t>
  </si>
  <si>
    <t>PAKIET Nr 37 - NICI WCHŁANIALNE PLECIONE Z MIESZANINY KWASU POLIGLIKOLOWEGO I POLIMLEKOWEGO- dla Bloku Otolaryngologii</t>
  </si>
  <si>
    <t>okrągła spłaszczona</t>
  </si>
  <si>
    <t>NICI POWLEKANE MIESZANINA GLIKOLIDU I LAKTYDU ORAZ STEARYNIANU WAPNIA Z CZYNNIKIEM ANTYBAKTERYJNYM. Podtrzymywanie tkankowe OD 28 - 35 dni. Całkowita wchłanialność szwu 56 - 70 dni.</t>
  </si>
  <si>
    <t>Zamawiający w poz. 1 dopuszcza igłę okrągło-tnącą. Pozostałe parametry bez zmian.</t>
  </si>
  <si>
    <t>Zamawiający w poz. 2 dopuszcza igłę okrągło-rozwarstwiającą. Pozostałe parametry bez zmian.</t>
  </si>
  <si>
    <t>70- 75</t>
  </si>
  <si>
    <t>konwencjonalnie tnąca</t>
  </si>
  <si>
    <t>13</t>
  </si>
  <si>
    <t>Zamawiający w pozycji 7 dopuszcza nić o długości 70cm, pozostałe parametry bez zmian.</t>
  </si>
  <si>
    <t>Zamawiający w pozycji 7 dopuszcza igłę okrągłą, pozostałe parametry bez zmian.</t>
  </si>
  <si>
    <t>Zamawiający dopuszcza w pozycji 3 szew z igłą o długości 30 mm.</t>
  </si>
  <si>
    <t>NICI POWLEKANE MIESZANINA GLIKOLIDU I LAKTYDU ORAZ STEARYNIANU WAPNIA (50/50). Podtrzymywanie tkankowe OD 28 - 35 dni, 75% po 14 dniach, 40 - 50 po 21 dniach, 25 po 28 dniach. Całkowita wchłanialność szwu 56 - 70 dni.</t>
  </si>
  <si>
    <t>Zamawiający w poz. 1-5 dopuszcza igłę okrągłą rozwarstwiającą. Pozostałe parametry bez zmian.</t>
  </si>
  <si>
    <t>progresywna</t>
  </si>
  <si>
    <t>odwrotnie tnąca o zakończeniu mikro-point</t>
  </si>
  <si>
    <t>45-46 bezbarwna</t>
  </si>
  <si>
    <t>NICI POWLEKANE MIESZANINA GLIKOLIDU I L-LAKTYDU POLI (35/65) ORAZ STEARYNIANU WAPNIA (50/50). Podtrzymywanie tkankowe 75% po 14 dniach, 40 - 50 po 21 dniach, 25 po 28 dniach. Całkowita wchłanialność szwu 56 - 70 dni.</t>
  </si>
  <si>
    <r>
      <t>Wystarczy wprowadzić dane do kolumny f) Ilość saszetek w opakowaniu oraz do kolumny h) Cena netto opak. handlowego</t>
    </r>
    <r>
      <rPr>
        <b/>
        <u/>
        <sz val="8"/>
        <rFont val="Tahoma"/>
        <family val="2"/>
        <charset val="238"/>
      </rPr>
      <t xml:space="preserve"> i zaakceptować bądź zmienić  stawkę podatku VAT</t>
    </r>
    <r>
      <rPr>
        <sz val="8"/>
        <rFont val="Tahoma"/>
        <family val="2"/>
        <charset val="238"/>
      </rPr>
      <t xml:space="preserve">, aby uzyskać cenę oferty.  </t>
    </r>
  </si>
  <si>
    <t>Okrągła z mikroostrzem podwójna, typu CC</t>
  </si>
  <si>
    <t>Wymagana ilość próbek: 4 saszetki do pozycji 2/ złożone z ofertą /</t>
  </si>
  <si>
    <t xml:space="preserve">Wymagana ilość próbek: po 4 saszetki do pozycji 18, 19, 22, 26 / złożone z ofertą/. </t>
  </si>
  <si>
    <t>Wymagana ilość próbek: po 4 saszetki do pozycji 7 i 8/ złożone z ofertą /</t>
  </si>
  <si>
    <t>Wymagana ilość próbek: po 4 saszetki do pozycji 18 i 22/ złożone z ofertą /</t>
  </si>
  <si>
    <t>Wymagana ilość próbek:  4 saszetki do pozycji 4 / złożone z ofertą /</t>
  </si>
  <si>
    <t>Wymagana ilość próbek: po 4 saszetki do pozycji 4 i 5/ złożone z ofertą /</t>
  </si>
  <si>
    <t>Wymagana ilość próbek: po 4 saszetki do pozycji 6 i 7 / złożone z ofertą /</t>
  </si>
  <si>
    <t>Wymagana ilość próbek: po 4 saszetki do każdej pozycji / złożone z ofertą /</t>
  </si>
  <si>
    <t>Wymagana ilość próbek: po 2 saszetki do każdej pozycji/ złożone z ofertą /</t>
  </si>
  <si>
    <t>Wymagana ilość próbek: po 4 saszetki do każdej pozycji/ złożone z ofertą /</t>
  </si>
  <si>
    <t>ł=g/l</t>
  </si>
  <si>
    <t>k=g/j</t>
  </si>
  <si>
    <t>10-11</t>
  </si>
  <si>
    <t>2-0 lub 
3-0</t>
  </si>
  <si>
    <t>12-25</t>
  </si>
  <si>
    <t>70cm-75cm</t>
  </si>
  <si>
    <t>60-75cm</t>
  </si>
  <si>
    <t xml:space="preserve">Zamawiający dopuszcza we wszystkich pozycjach polipropylen z dodatkiem polietylenu. </t>
  </si>
  <si>
    <t xml:space="preserve">Zamawiający dopuszcza nici antybakteryjne z IRGACARE MP (triklosan) </t>
  </si>
  <si>
    <t>Zamawiający dopuszcza w pozycji nr 1 igłę kosmetyczną.</t>
  </si>
  <si>
    <t>igła okrągło-tnąca 36-37mm, 1/2 koła</t>
  </si>
  <si>
    <t>Szew niewchłanialny, poliestrowy, pleciony, zielony lub niebieski.
Zamawiający dopuszcza igłę okrągło-tnącą o długości 50mm oraz nić o długości 1x75cm, z przeliczeniem wymaganych ilości, pozostałe parametry bez zmian.</t>
  </si>
  <si>
    <t>igła 55-60mm 1/2 koła, odwrotnie tnąca</t>
  </si>
  <si>
    <t>igła 10mm podwójna 3/8 koła  okrągła</t>
  </si>
  <si>
    <t>igła 8-9mm podwójna 3/8 koła  okrągła</t>
  </si>
  <si>
    <t>igła 8-9mm podwójna 3/8 koła  okrągła przyostrzona</t>
  </si>
  <si>
    <t xml:space="preserve">polipropylen monofilamentowy, niebieski, niewchłanialny
Zamawiający dopuszcza igły bez nomenklatury katalogowej czarna oksydowana.
Zamawiający wymaga igły czarnej i dopuszcza brak oznaczenia katalogowego oksydowana czarna. </t>
  </si>
  <si>
    <t>Szacunkowa ilość saszetek na okres 
24 m-cy</t>
  </si>
  <si>
    <t>Szacunkowa ilość saszetek z 1 elektrodą na okres
24 m-cy</t>
  </si>
  <si>
    <t>szacunkowa ilość saszetek na okres
24 m-cy</t>
  </si>
  <si>
    <t>szacunkowa ilość saszetek na okres 
24 m-cy</t>
  </si>
  <si>
    <t>DOPUSZCZENIA:</t>
  </si>
  <si>
    <t>2.</t>
  </si>
  <si>
    <t>3.</t>
  </si>
  <si>
    <t xml:space="preserve">Zamawiający dopuszcza Pozycjach nr 1 i 2 igłę dedykowaną do zamykania mostka o ulepszonej konstrukcji ostrza igły, która posiada trzy płaszczyzny tnące gwarantujące zachowanie niezmiennej ostrości igły nawet po wielokrotnym przejściu igły przez mostek, igła po zakończeniu części tnącej posiada okrągły, atraumatyczny przekrój ciała igły, aby zapobiec niepotrzebnym krwawieniom z kości oraz ośmiopunktowy system mocowania igły, aby zapobiec wysuwaniu igły z nitki, pozostałe parametry bez zmian. </t>
  </si>
  <si>
    <t>Monofilament, syntetyczny szew stalowy
Zamawiający dopuszcza igłę okrągło-tnącą (tapercut), przeznaczoną do szycia mostka, pozostałe parametry zgodne. 
Zamawiającydopuszcza szwy stalowe ze stali nierdzewnej, igła okrągło-tnąca, długość szwu 4x45 cm? Pozostałe parametry bez zmian.</t>
  </si>
  <si>
    <t>Monofilament, syntetyczny szew stalowy
Zamawiający dopuszcza igłę okrągło-tnącą (tapercut), przeznaczoną do szycia mostka, pozostałe parametry zgodne.
Zamawiający dopuszcza szew stalowy ze stali nierdzewnej, długość nici 4x45 cm? Pozostałe parametry bez zmian.</t>
  </si>
  <si>
    <t xml:space="preserve">Zamawiający dopuszcza elektrody nasierdziowe o parametrach:
- powlekana polietylenem,
- igła sercowa okrągło-tnąca - 18 mm - 1/3 koła,
- igła przezskórna 88 mm (65 mm część odłamywalna i 23 mm część-styk do stymulatora),
- długość użytkowa: 52,5cm,
- opcja fiksacji dostępna w jednym kolorze – niebieskim,
Pozostałe parametry zgodne. </t>
  </si>
  <si>
    <t>Elektroda nasierdziowa powlekana polifluoroetylenem w kolorze niebieskim, do czasowej stymulacji oraz odczytu przedsionków.</t>
  </si>
  <si>
    <t xml:space="preserve">Zamawiający dopuszcza igły CV Pass Easyblack posiadające połkwadratowy kształt o zaokrąglonych krawędziach. </t>
  </si>
  <si>
    <t>polipropylen z dodatkiem glikolu polietylenoweg, niewchłanialny</t>
  </si>
  <si>
    <t>Zamawiający dopuszcza elektrody nasierdziowe, dla których igła sercowa o długości  22mm ma kształt ½ koła a igła przezskórna – pełna, łamana, prosta (brak możliwości dostania się krwi do przewodu = dodatkowy atut) ma długość 63mm i po odłamaniu staje się wejściem do stymulatora. Średnica przewodu: 0.2mm; Długość użytkowa: 60cm;
DOWOLNY WYBÓR SPOSOBU FIKSACJI W TRAKCIE TRWANIA KONTRAKTU- DO WYBORU KSZTAŁT:
- PROSTY
- ZIG-ZAG
- „WĄSY”
- PĘTELKĘ
LUB HACZYK
Każda opcja fiksacji dostępna w dwóch kolorach do wyboru: białym i niebieskim.</t>
  </si>
  <si>
    <t>Szacunkowa ilość nitek na 24 m-ce</t>
  </si>
  <si>
    <t>W pozycjach 3,5,8, szew pleciony, z Poliglaktyny 910, powlekany Poliglaktyną 370, Stearynianem wapnia i Dioctan chlorheksydyny.  75% początkowej siły podtrzymywania po 14 dniach, 40-50% po 21 dniach, 25% po 28 dniach. Całkowita absorpcja masy szwu- 56-70 dni</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</si>
  <si>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 / nie dotyczy poz. 3,5,8 /.</t>
  </si>
  <si>
    <t>Pozycja 1-4 Okres podtrzymywania tkankowego 50% po 6-7dniach od zaimplantowania, całkowita absorbcja masy szwu około 56 dni. Pozycja 5-7 Okres podtrzymywania tkankowego 90% po 14 dniach od zaimplantowania,  całkowita absorbcja masy szwu 180-210 dni. Pozycja 8 okres podtrzymywania 50% po 90 dniach, całkowita absorbcja masy szwu 13-36 miesięcy.</t>
  </si>
  <si>
    <t xml:space="preserve"> Pozycja 3,4- Nici poliesterowe powlekane silikonem, Pozycja 5,6,7, Nici jedwabne powlekane woskiem, </t>
  </si>
  <si>
    <t>Pozycja 8,9,10,11,12,13,14,15, - Nici poliamidowe jednowłóknowe Pozycja 16 - Nici polipropylenowo-polietylenowe</t>
  </si>
  <si>
    <t>70-90 barwiona</t>
  </si>
  <si>
    <t>70 -75 bezbarwna</t>
  </si>
  <si>
    <t>70 - 75 barwiona</t>
  </si>
  <si>
    <t>W pozycjach 3,6,11,14, 17, 19 szew pleciony z Poliglaktyny 910, powlekany Poliglaktyną 370, Stearynianem wapnia i Dioctan chlorheksydyny.  75% początkowej siły podtrzymywania po 14 dniach, 40-50% po 21 dniach, 25% po 28 dniach. Całkowita absorpcja masy szwu- 56-70 dni</t>
  </si>
  <si>
    <t>Szew pleciony wykonany z kopolimeru 90% glikolidu i 10% L-laktydu, powlekany kopolimerem glikolidu i l-laktydu (50%), Poli (glikolid i L-laktyd 35/65) oraz stearynianem wapnia (50%) 75% początkowej siły podtrzymywania po 14 dniach, 40-50% po 21 dniach, 25% po 28 dniach. Całkowita absorpcja masy szwu- 56-70 dni / nie dotyczy poz. 3,6,11,14, 17, 19 /.</t>
  </si>
  <si>
    <t xml:space="preserve">PAKIET Nr 16 - Szwy wchłanialne- Ortopedia </t>
  </si>
  <si>
    <t xml:space="preserve"> okrągła odwrotnie tnąca ,wzmocniona</t>
  </si>
  <si>
    <t>okrągła stożkowa taperpoint</t>
  </si>
  <si>
    <t>26</t>
  </si>
  <si>
    <t xml:space="preserve">odwrotnie tnąca </t>
  </si>
  <si>
    <t>Pozycja nr 1,2 Bezwęzłowe urządzenie do kontrolowanego zamykania  ran  wykonane z polidioksanonu z igłą na jednym końcu i prostokątnym elementem mocującym szew w tkance ,na drugim (wymiary 2,5 mm x 2,5 mm ) Szew syntetyczny z symetrycznie ułożonymi  kotwicami - 5 kotwic na 1 cm szwu, barwiony na fioletowo ,wchłanialny . Posiadający antyseptyczny czynnik antybakteryjny - triklosan . Okres potrzymywania tkankowego do 90 dni . Okres wchłaniania 210 dni . Pozycja nr 3  bezwęzłowe urządzenie do kontrolowanego zamykania ran z igłą na jednym końcu i z regulowanąpętlą mocującąna drugim . Syntetyczny wchłanialny szwe ze spiralnie ułożonymi kotwicami , wykonany z kopolimeruglikolidu i e -kaprolaktonu. Okres wchłaniania91 dni , Posiada antyseptyczny czynnik antybakteryjny - triklosan.</t>
  </si>
  <si>
    <t>PAKIET Nr 17 - Jałowy wosk kostny- dla Bloku Operacyjnego Chirurgii</t>
  </si>
  <si>
    <t>PAKIET Nr 18 - Szwy endoskopowe- dla Bloku Operacyjnego Chirurgii</t>
  </si>
  <si>
    <t>PAKIET Nr 24 - NICI WCHŁANIALNE PLECIONE - dla Bloku Operacyjnego Chirurgii</t>
  </si>
  <si>
    <t>PAKIET Nr 26 - NICI NIEWCHŁANIALNE PLECIONE - dla Bloku Operacyjnego Chirurgii</t>
  </si>
  <si>
    <t>PAKIET Nr 28 - NICI NIEWCHŁANIALNE MONOFILAMENTOWE - dla Bloku Operacyjnego Chirurgii</t>
  </si>
  <si>
    <t>PAKIET Nr 31- NICI WCHŁANIALNE MONOFILAMENTOWE - dla Bloku Operacyjnego Chirurgii</t>
  </si>
  <si>
    <t>PAKIET Nr 32 - Nici - dla Bloku Okulistyki</t>
  </si>
  <si>
    <t>PAKIET Nr 33 - NICI NIEWCHŁANIALNE, MONOFILAMENTOWE, POLIBUTESTROWE- dla Szpitalnego Oddziału Ratunkowego</t>
  </si>
  <si>
    <t>PAKIET Nr 34 - NICI WCHŁANIALNE, SYNTETYCZNE, PLECIONE, POWLEKANE- dla Szpitalnego Oddziału Ratunkowego</t>
  </si>
  <si>
    <t>PAKIET Nr 35 - NICI POLIAMIDOWE- dla Bloku Otolaryngologii</t>
  </si>
  <si>
    <t>PAKIET Nr 36 - NICI NIEWCHŁANIALNE PLECIONE, JEDWABNE POWLEKANE WOSKIEM- dla Bloku Otolaryngologii</t>
  </si>
  <si>
    <t>PAKIET Nr 38 - NICI WCHŁANIALNE PLECIONE Z MIESZANINY KWASU POLIGLIKOLOWEGO I POLIMLEKOWEGO- dla Bloku Otolaryngologii</t>
  </si>
  <si>
    <t>PAKIET Nr 39 - NICI WCHŁANIALNE PLECIONE Z KOPOLIMERU GLIKOLIDU I L-LAKTYDU POLI (90/10)- dla Bloku Otolaryngologii</t>
  </si>
  <si>
    <t>OKRĄGŁA</t>
  </si>
  <si>
    <t>PAKIET Nr 40 - NICI WCHŁANIALNE PLECIONE - RYDYGIER</t>
  </si>
  <si>
    <t>PAKIET Nr 41 - NICI NIEWCHŁANIALNE MONOFILAMENTOWE - RYDYGIER</t>
  </si>
  <si>
    <t>(Gs60)</t>
  </si>
  <si>
    <t>PAKIET Nr 42 - NICI WCHŁANIALNE MONOFILAMENTOWE - RYDYGIER</t>
  </si>
  <si>
    <t>PAKIET Nr 43 - Szwy niewchłanialne, syntetyczne, naczyniowe- RYDYGIER</t>
  </si>
  <si>
    <t xml:space="preserve">Zamawiający dopuszcza polipropylen z dodatkiem polietylenu. </t>
  </si>
  <si>
    <t>PAKIET Nr 44- Taśma poliestrowa niewchłanialna- RYDYGIER</t>
  </si>
  <si>
    <t>taśma 5</t>
  </si>
  <si>
    <t>okrągłe igły tępo zakończone z każdej strony</t>
  </si>
  <si>
    <t>Szacunkowa ilość nitek/saszetek na 24 m-ce</t>
  </si>
  <si>
    <t>Polipropylen z dodatkiem glikolu polietylenowego, niewchłanialny</t>
  </si>
  <si>
    <t>Długość igły 
(mm)</t>
  </si>
  <si>
    <t>Długość igły
(mm)</t>
  </si>
  <si>
    <t>Szacunkowa ilość saszetek  na 
24 m-ce</t>
  </si>
  <si>
    <t xml:space="preserve">Zamawiający wymaga nici antybakteryjnych z IRGACARE MP (triklosan). </t>
  </si>
  <si>
    <t>Wymagana ilość próbek: po 4 saszetki do pozycji 16 i 19/ złożone z ofertą /.</t>
  </si>
  <si>
    <t>40-43</t>
  </si>
  <si>
    <t>ostra lub odwrotnie tnąca</t>
  </si>
  <si>
    <t>36-37</t>
  </si>
  <si>
    <t>43-45</t>
  </si>
  <si>
    <t>23-26</t>
  </si>
  <si>
    <t>11-12</t>
  </si>
  <si>
    <t>40-50</t>
  </si>
  <si>
    <r>
      <t xml:space="preserve">igła </t>
    </r>
    <r>
      <rPr>
        <b/>
        <sz val="8"/>
        <color theme="1"/>
        <rFont val="Tahoma"/>
        <family val="2"/>
        <charset val="238"/>
      </rPr>
      <t>10-11 mm</t>
    </r>
    <r>
      <rPr>
        <sz val="8"/>
        <color theme="1"/>
        <rFont val="Tahoma"/>
        <family val="2"/>
        <charset val="238"/>
      </rPr>
      <t xml:space="preserve"> podwójna 3/8 koła  okrągła</t>
    </r>
  </si>
  <si>
    <t>Zamawiający dopuszcza w Pakiecie nr 2, Pozycjach nr 1 i 2 ośmiopunktowego mocowania nici w igle, w celu uzyskania niezwykle wytrzymałego, bardziej sprawnego oraz bezpiecznego zamknięcia mostka zwłaszcza w skomplikowanych przypadkach, pozostałe parametry bez zmian.</t>
  </si>
  <si>
    <r>
      <rPr>
        <b/>
        <sz val="8"/>
        <color theme="1"/>
        <rFont val="Tahoma"/>
        <family val="2"/>
        <charset val="238"/>
      </rPr>
      <t>8 lub 10 x75cm</t>
    </r>
    <r>
      <rPr>
        <sz val="8"/>
        <color theme="1"/>
        <rFont val="Tahoma"/>
        <family val="2"/>
        <charset val="238"/>
      </rPr>
      <t>; podkładki PTFE 3x7x1,5mm</t>
    </r>
  </si>
  <si>
    <r>
      <t>igła 26mm podwójna 1/2 koła, okrągła</t>
    </r>
    <r>
      <rPr>
        <b/>
        <sz val="8"/>
        <color theme="1"/>
        <rFont val="Tahoma"/>
        <family val="2"/>
        <charset val="238"/>
      </rPr>
      <t xml:space="preserve"> lub przyostrzona</t>
    </r>
  </si>
  <si>
    <t>DOTYCZY POZYCJI 7-11</t>
  </si>
  <si>
    <t>Nici wchłanialne, syntetyczne, plecione z poliglaktyny 910. Powlekane poliglaktyną 370 oraz stearynianem  wapnia. Podtrzymywanie tkankowe 50% po 5 dniach, 0% po 10-14 dniach. Całkowita wchłanialność szwu po ok. 42 dniach. Nici w podwójnym sterylnym opakowaniu, z bezpośrednim dostępem do igły po otwarciu saszetki.</t>
  </si>
  <si>
    <t>DOTYCZY POZYCJI 
1-6 i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</si>
</sst>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7" formatCode="#,##0.00\ &quot;zł&quot;;\-#,##0.00\ &quot;zł&quot;"/>
    <numFmt numFmtId="8" formatCode="#,##0.00\ &quot;zł&quot;;[Red]\-#,##0.00\ &quot;zł&quot;"/>
    <numFmt numFmtId="44" formatCode="_-* #,##0.00\ &quot;zł&quot;_-;\-* #,##0.00\ &quot;zł&quot;_-;_-* &quot;-&quot;??\ &quot;zł&quot;_-;_-@_-"/>
    <numFmt numFmtId="164" formatCode="_-* #,##0.00\ _z_ł_-;\-* #,##0.00\ _z_ł_-;_-* &quot;-&quot;??\ _z_ł_-;_-@_-"/>
    <numFmt numFmtId="165" formatCode="#,##0.00\ &quot;zł&quot;"/>
    <numFmt numFmtId="166" formatCode="#,##0.00&quot; zł&quot;"/>
    <numFmt numFmtId="167" formatCode="#\ ?/?"/>
    <numFmt numFmtId="168" formatCode="#,##0.00&quot; zł&quot;;\-#,##0.00&quot; zł&quot;"/>
  </numFmts>
  <fonts count="29">
    <font>
      <sz val="11"/>
      <color theme="1"/>
      <name val="Calibri"/>
      <family val="2"/>
      <charset val="238"/>
      <scheme val="minor"/>
    </font>
    <font>
      <sz val="9"/>
      <color theme="1"/>
      <name val="Tahoma"/>
      <family val="2"/>
      <charset val="238"/>
    </font>
    <font>
      <sz val="11"/>
      <color indexed="8"/>
      <name val="Calibri"/>
      <family val="2"/>
      <charset val="238"/>
    </font>
    <font>
      <sz val="10"/>
      <name val="Arial"/>
      <family val="2"/>
      <charset val="238"/>
    </font>
    <font>
      <u/>
      <sz val="10"/>
      <color theme="10"/>
      <name val="Arial"/>
      <family val="2"/>
      <charset val="238"/>
    </font>
    <font>
      <sz val="11"/>
      <color theme="1"/>
      <name val="Calibri"/>
      <family val="2"/>
      <charset val="238"/>
      <scheme val="minor"/>
    </font>
    <font>
      <b/>
      <sz val="8"/>
      <color theme="1"/>
      <name val="Tahoma"/>
      <family val="2"/>
      <charset val="238"/>
    </font>
    <font>
      <sz val="8"/>
      <color theme="1"/>
      <name val="Tahoma"/>
      <family val="2"/>
      <charset val="238"/>
    </font>
    <font>
      <sz val="8"/>
      <name val="Tahoma"/>
      <family val="2"/>
      <charset val="238"/>
    </font>
    <font>
      <b/>
      <sz val="8"/>
      <name val="Tahoma"/>
      <family val="2"/>
      <charset val="238"/>
    </font>
    <font>
      <sz val="11"/>
      <color theme="1"/>
      <name val="Calibri"/>
      <family val="2"/>
      <scheme val="minor"/>
    </font>
    <font>
      <sz val="10"/>
      <color theme="1"/>
      <name val="Arial CE"/>
      <charset val="238"/>
    </font>
    <font>
      <sz val="7.5"/>
      <name val="Tahoma"/>
      <family val="2"/>
      <charset val="238"/>
    </font>
    <font>
      <b/>
      <sz val="7.5"/>
      <name val="Tahoma"/>
      <family val="2"/>
      <charset val="238"/>
    </font>
    <font>
      <sz val="7"/>
      <name val="Tahoma"/>
      <family val="2"/>
      <charset val="238"/>
    </font>
    <font>
      <sz val="7"/>
      <color theme="1"/>
      <name val="Tahoma"/>
      <family val="2"/>
      <charset val="238"/>
    </font>
    <font>
      <sz val="10"/>
      <name val="Arial1"/>
    </font>
    <font>
      <sz val="11"/>
      <color indexed="8"/>
      <name val="Czcionka tekstu podstawowego"/>
      <family val="2"/>
      <charset val="238"/>
    </font>
    <font>
      <sz val="10"/>
      <name val="Arial CE"/>
      <charset val="238"/>
    </font>
    <font>
      <sz val="7.5"/>
      <color theme="1"/>
      <name val="Tahoma"/>
      <family val="2"/>
      <charset val="238"/>
    </font>
    <font>
      <b/>
      <i/>
      <sz val="7.5"/>
      <name val="Tahoma"/>
      <family val="2"/>
      <charset val="238"/>
    </font>
    <font>
      <sz val="10"/>
      <color theme="1"/>
      <name val="Calibri Light"/>
      <family val="2"/>
      <scheme val="major"/>
    </font>
    <font>
      <b/>
      <sz val="10"/>
      <color theme="1"/>
      <name val="Calibri Light"/>
      <family val="2"/>
      <charset val="238"/>
      <scheme val="major"/>
    </font>
    <font>
      <b/>
      <u/>
      <sz val="8"/>
      <name val="Tahoma"/>
      <family val="2"/>
      <charset val="238"/>
    </font>
    <font>
      <sz val="8"/>
      <color indexed="8"/>
      <name val="Tahoma"/>
      <family val="2"/>
      <charset val="238"/>
    </font>
    <font>
      <sz val="8"/>
      <color rgb="FFFFFF99"/>
      <name val="Tahoma"/>
      <family val="2"/>
      <charset val="238"/>
    </font>
    <font>
      <sz val="6"/>
      <color indexed="8"/>
      <name val="Tahoma"/>
      <family val="2"/>
      <charset val="238"/>
    </font>
    <font>
      <b/>
      <sz val="8"/>
      <color indexed="8"/>
      <name val="Tahoma"/>
      <family val="2"/>
      <charset val="238"/>
    </font>
    <font>
      <b/>
      <sz val="7.5"/>
      <color theme="1"/>
      <name val="Tahoma"/>
      <family val="2"/>
      <charset val="23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bgColor indexed="26"/>
      </patternFill>
    </fill>
    <fill>
      <patternFill patternType="solid">
        <fgColor theme="9" tint="0.7999816888943144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8"/>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top style="thin">
        <color indexed="8"/>
      </top>
      <bottom style="thin">
        <color indexed="64"/>
      </bottom>
      <diagonal/>
    </border>
    <border>
      <left/>
      <right/>
      <top style="thin">
        <color indexed="64"/>
      </top>
      <bottom style="thin">
        <color indexed="8"/>
      </bottom>
      <diagonal/>
    </border>
    <border diagonalUp="1" diagonalDown="1">
      <left style="thin">
        <color indexed="8"/>
      </left>
      <right style="thin">
        <color indexed="8"/>
      </right>
      <top style="thin">
        <color indexed="64"/>
      </top>
      <bottom style="thin">
        <color indexed="8"/>
      </bottom>
      <diagonal style="thin">
        <color indexed="8"/>
      </diagonal>
    </border>
    <border diagonalUp="1" diagonalDown="1">
      <left style="thin">
        <color indexed="8"/>
      </left>
      <right style="thin">
        <color indexed="8"/>
      </right>
      <top style="thin">
        <color indexed="8"/>
      </top>
      <bottom style="thin">
        <color indexed="8"/>
      </bottom>
      <diagonal style="thin">
        <color indexed="8"/>
      </diagonal>
    </border>
    <border>
      <left/>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8"/>
      </bottom>
      <diagonal/>
    </border>
    <border diagonalUp="1" diagonalDown="1">
      <left style="thin">
        <color auto="1"/>
      </left>
      <right/>
      <top style="thin">
        <color auto="1"/>
      </top>
      <bottom/>
      <diagonal style="thin">
        <color auto="1"/>
      </diagonal>
    </border>
    <border diagonalUp="1" diagonalDown="1">
      <left/>
      <right/>
      <top style="thin">
        <color auto="1"/>
      </top>
      <bottom/>
      <diagonal style="thin">
        <color auto="1"/>
      </diagonal>
    </border>
    <border diagonalUp="1" diagonalDown="1">
      <left/>
      <right style="thin">
        <color auto="1"/>
      </right>
      <top style="thin">
        <color auto="1"/>
      </top>
      <bottom/>
      <diagonal style="thin">
        <color auto="1"/>
      </diagonal>
    </border>
    <border diagonalUp="1" diagonalDown="1">
      <left style="thin">
        <color auto="1"/>
      </left>
      <right/>
      <top/>
      <bottom style="thin">
        <color auto="1"/>
      </bottom>
      <diagonal style="thin">
        <color auto="1"/>
      </diagonal>
    </border>
    <border diagonalUp="1" diagonalDown="1">
      <left/>
      <right/>
      <top/>
      <bottom style="thin">
        <color auto="1"/>
      </bottom>
      <diagonal style="thin">
        <color auto="1"/>
      </diagonal>
    </border>
    <border diagonalUp="1" diagonalDown="1">
      <left/>
      <right style="thin">
        <color auto="1"/>
      </right>
      <top/>
      <bottom style="thin">
        <color auto="1"/>
      </bottom>
      <diagonal style="thin">
        <color auto="1"/>
      </diagonal>
    </border>
    <border diagonalUp="1" diagonalDown="1">
      <left style="thin">
        <color auto="1"/>
      </left>
      <right/>
      <top style="thin">
        <color auto="1"/>
      </top>
      <bottom style="thin">
        <color auto="1"/>
      </bottom>
      <diagonal style="thin">
        <color auto="1"/>
      </diagonal>
    </border>
    <border diagonalUp="1" diagonalDown="1">
      <left/>
      <right/>
      <top style="thin">
        <color auto="1"/>
      </top>
      <bottom style="thin">
        <color auto="1"/>
      </bottom>
      <diagonal style="thin">
        <color auto="1"/>
      </diagonal>
    </border>
    <border diagonalUp="1" diagonalDown="1">
      <left/>
      <right style="thin">
        <color auto="1"/>
      </right>
      <top style="thin">
        <color auto="1"/>
      </top>
      <bottom style="thin">
        <color auto="1"/>
      </bottom>
      <diagonal style="thin">
        <color auto="1"/>
      </diagonal>
    </border>
  </borders>
  <cellStyleXfs count="27">
    <xf numFmtId="0" fontId="0" fillId="0" borderId="0"/>
    <xf numFmtId="0" fontId="4" fillId="0" borderId="0" applyNumberFormat="0" applyFill="0" applyBorder="0" applyAlignment="0" applyProtection="0"/>
    <xf numFmtId="0" fontId="3" fillId="0" borderId="0"/>
    <xf numFmtId="9" fontId="2" fillId="0" borderId="0" applyFont="0" applyFill="0" applyBorder="0" applyAlignment="0" applyProtection="0"/>
    <xf numFmtId="44" fontId="2" fillId="0" borderId="0" applyFont="0" applyFill="0" applyBorder="0" applyAlignment="0" applyProtection="0"/>
    <xf numFmtId="164" fontId="5" fillId="0" borderId="0" applyFont="0" applyFill="0" applyBorder="0" applyAlignment="0" applyProtection="0"/>
    <xf numFmtId="0" fontId="10" fillId="0" borderId="0"/>
    <xf numFmtId="0" fontId="11" fillId="0" borderId="0"/>
    <xf numFmtId="164" fontId="10" fillId="0" borderId="0" applyFont="0" applyFill="0" applyBorder="0" applyAlignment="0" applyProtection="0"/>
    <xf numFmtId="0" fontId="10" fillId="0" borderId="0"/>
    <xf numFmtId="0" fontId="5" fillId="0" borderId="0"/>
    <xf numFmtId="0" fontId="10" fillId="0" borderId="0"/>
    <xf numFmtId="0" fontId="3" fillId="0" borderId="0"/>
    <xf numFmtId="164"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16" fillId="0" borderId="0" applyNumberFormat="0" applyFill="0" applyBorder="0" applyAlignment="0" applyProtection="0"/>
    <xf numFmtId="9" fontId="2" fillId="0" borderId="0" applyFont="0" applyFill="0" applyBorder="0" applyAlignment="0" applyProtection="0"/>
    <xf numFmtId="0" fontId="17" fillId="0" borderId="0"/>
    <xf numFmtId="0" fontId="18" fillId="0" borderId="0"/>
    <xf numFmtId="9" fontId="10" fillId="0" borderId="0" applyFont="0" applyFill="0" applyBorder="0" applyAlignment="0" applyProtection="0"/>
    <xf numFmtId="44" fontId="10" fillId="0" borderId="0" applyFont="0" applyFill="0" applyBorder="0" applyAlignment="0" applyProtection="0"/>
    <xf numFmtId="164" fontId="5" fillId="0" borderId="0" applyFont="0" applyFill="0" applyBorder="0" applyAlignment="0" applyProtection="0"/>
    <xf numFmtId="44" fontId="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cellStyleXfs>
  <cellXfs count="437">
    <xf numFmtId="0" fontId="0" fillId="0" borderId="0" xfId="0"/>
    <xf numFmtId="0" fontId="7" fillId="0" borderId="0" xfId="0" applyFont="1" applyFill="1" applyAlignment="1">
      <alignment vertical="center"/>
    </xf>
    <xf numFmtId="0" fontId="8" fillId="0" borderId="0" xfId="0" applyFont="1" applyAlignment="1">
      <alignment vertical="center"/>
    </xf>
    <xf numFmtId="0" fontId="13" fillId="0" borderId="0" xfId="0" applyFont="1" applyAlignment="1">
      <alignment vertical="center"/>
    </xf>
    <xf numFmtId="0" fontId="12" fillId="0" borderId="0" xfId="0" applyFont="1" applyAlignment="1">
      <alignment vertical="center"/>
    </xf>
    <xf numFmtId="0" fontId="13" fillId="0" borderId="0" xfId="0" applyFont="1" applyAlignment="1">
      <alignment vertical="center" wrapText="1"/>
    </xf>
    <xf numFmtId="165" fontId="13" fillId="0" borderId="0" xfId="0" applyNumberFormat="1" applyFont="1" applyBorder="1" applyAlignment="1">
      <alignment horizontal="right" vertical="center" wrapText="1"/>
    </xf>
    <xf numFmtId="0" fontId="12" fillId="0" borderId="0" xfId="0" applyFont="1" applyBorder="1" applyAlignment="1">
      <alignment horizontal="right" vertical="center"/>
    </xf>
    <xf numFmtId="0" fontId="13" fillId="0" borderId="0" xfId="0" applyFont="1" applyBorder="1" applyAlignment="1">
      <alignment vertical="center" wrapText="1"/>
    </xf>
    <xf numFmtId="44" fontId="13" fillId="0" borderId="0" xfId="0" applyNumberFormat="1" applyFont="1" applyFill="1" applyBorder="1" applyAlignment="1">
      <alignment vertical="center" wrapText="1"/>
    </xf>
    <xf numFmtId="165" fontId="13" fillId="0" borderId="0" xfId="0" applyNumberFormat="1" applyFont="1" applyFill="1" applyBorder="1" applyAlignment="1">
      <alignment horizontal="center" vertical="center" wrapText="1"/>
    </xf>
    <xf numFmtId="2" fontId="12" fillId="2" borderId="0" xfId="0" applyNumberFormat="1" applyFont="1" applyFill="1" applyBorder="1" applyAlignment="1">
      <alignment vertical="center"/>
    </xf>
    <xf numFmtId="0" fontId="13" fillId="3" borderId="1" xfId="4" applyNumberFormat="1" applyFont="1" applyFill="1" applyBorder="1" applyAlignment="1">
      <alignment horizontal="center" vertical="center" wrapText="1"/>
    </xf>
    <xf numFmtId="44" fontId="13" fillId="0" borderId="5" xfId="0" applyNumberFormat="1" applyFont="1" applyFill="1" applyBorder="1" applyAlignment="1">
      <alignment vertical="center" wrapText="1"/>
    </xf>
    <xf numFmtId="0" fontId="13" fillId="0" borderId="0" xfId="0" applyFont="1" applyBorder="1" applyAlignment="1">
      <alignment horizontal="left" vertical="center" wrapText="1"/>
    </xf>
    <xf numFmtId="0" fontId="12" fillId="0" borderId="0" xfId="0" applyFont="1" applyAlignment="1">
      <alignment horizontal="right" vertical="center"/>
    </xf>
    <xf numFmtId="0" fontId="12" fillId="0" borderId="0" xfId="0" applyFont="1" applyAlignment="1">
      <alignment horizontal="left" vertical="center"/>
    </xf>
    <xf numFmtId="0" fontId="12" fillId="3" borderId="0" xfId="0" applyFont="1" applyFill="1" applyAlignment="1">
      <alignment horizontal="left" vertical="center"/>
    </xf>
    <xf numFmtId="0" fontId="12" fillId="3" borderId="0" xfId="0" applyFont="1" applyFill="1" applyAlignment="1">
      <alignment horizontal="left" vertical="center" wrapText="1"/>
    </xf>
    <xf numFmtId="0" fontId="12" fillId="3" borderId="0" xfId="0" applyFont="1" applyFill="1" applyAlignment="1">
      <alignment horizontal="right" vertical="center" wrapText="1"/>
    </xf>
    <xf numFmtId="0" fontId="12" fillId="3" borderId="0" xfId="0" applyFont="1" applyFill="1" applyAlignment="1">
      <alignment vertical="center"/>
    </xf>
    <xf numFmtId="0" fontId="12" fillId="3" borderId="0" xfId="0" applyFont="1" applyFill="1" applyAlignment="1">
      <alignment horizontal="right" vertical="center"/>
    </xf>
    <xf numFmtId="0" fontId="12" fillId="0" borderId="0" xfId="0" applyFont="1" applyFill="1" applyAlignment="1">
      <alignment horizontal="left" vertical="center" wrapText="1"/>
    </xf>
    <xf numFmtId="0" fontId="12" fillId="0" borderId="0" xfId="0" applyFont="1" applyFill="1" applyAlignment="1">
      <alignment horizontal="right" vertical="center" wrapText="1"/>
    </xf>
    <xf numFmtId="0" fontId="12" fillId="0" borderId="0" xfId="0" applyFont="1" applyBorder="1" applyAlignment="1">
      <alignment horizontal="left" vertical="center"/>
    </xf>
    <xf numFmtId="44" fontId="12" fillId="0" borderId="0" xfId="0" applyNumberFormat="1" applyFont="1" applyBorder="1" applyAlignment="1">
      <alignment horizontal="center" vertical="center"/>
    </xf>
    <xf numFmtId="44" fontId="12" fillId="0" borderId="0" xfId="0" applyNumberFormat="1" applyFont="1" applyBorder="1" applyAlignment="1">
      <alignment horizontal="right" vertical="center"/>
    </xf>
    <xf numFmtId="44" fontId="20" fillId="0" borderId="0" xfId="0" applyNumberFormat="1" applyFont="1" applyBorder="1" applyAlignment="1">
      <alignment horizontal="center" vertical="center"/>
    </xf>
    <xf numFmtId="0" fontId="19" fillId="0" borderId="0" xfId="0" applyFont="1" applyAlignment="1">
      <alignment vertical="center"/>
    </xf>
    <xf numFmtId="0" fontId="12" fillId="0" borderId="0" xfId="0" applyFont="1" applyAlignment="1">
      <alignment horizontal="center" vertical="center"/>
    </xf>
    <xf numFmtId="0" fontId="13" fillId="0" borderId="0" xfId="0" applyFont="1" applyBorder="1" applyAlignment="1">
      <alignment vertical="center"/>
    </xf>
    <xf numFmtId="165" fontId="13"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2" fillId="3" borderId="0" xfId="0" applyFont="1" applyFill="1" applyAlignment="1">
      <alignment horizontal="center" vertical="center"/>
    </xf>
    <xf numFmtId="0" fontId="12" fillId="0" borderId="0" xfId="0" applyFont="1" applyFill="1" applyAlignment="1">
      <alignment horizontal="center" vertical="center" wrapText="1"/>
    </xf>
    <xf numFmtId="0" fontId="8"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6" xfId="0" applyFont="1" applyBorder="1" applyAlignment="1">
      <alignment horizontal="lef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0" xfId="0" applyFont="1" applyFill="1" applyAlignment="1">
      <alignment vertical="center" wrapText="1"/>
    </xf>
    <xf numFmtId="0" fontId="6" fillId="0" borderId="0" xfId="0" applyFont="1" applyFill="1" applyAlignment="1">
      <alignment horizontal="left" vertical="center"/>
    </xf>
    <xf numFmtId="0" fontId="7" fillId="0" borderId="1" xfId="0" applyFont="1" applyFill="1" applyBorder="1" applyAlignment="1">
      <alignment horizontal="center" vertical="center" wrapText="1"/>
    </xf>
    <xf numFmtId="0" fontId="8" fillId="0" borderId="1" xfId="9" applyFont="1" applyFill="1" applyBorder="1" applyAlignment="1">
      <alignment horizontal="center" vertical="center" wrapText="1"/>
    </xf>
    <xf numFmtId="0" fontId="8" fillId="0" borderId="15" xfId="0" applyFont="1" applyFill="1" applyBorder="1" applyAlignment="1">
      <alignment horizontal="center" vertical="center" wrapText="1"/>
    </xf>
    <xf numFmtId="0" fontId="7" fillId="0" borderId="0" xfId="0" applyFont="1" applyAlignment="1">
      <alignment horizontal="center" vertical="center" wrapText="1"/>
    </xf>
    <xf numFmtId="0" fontId="8"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2" fontId="7" fillId="0" borderId="1" xfId="0" applyNumberFormat="1" applyFont="1" applyBorder="1" applyAlignment="1">
      <alignment horizontal="center" vertical="center"/>
    </xf>
    <xf numFmtId="8" fontId="7" fillId="3" borderId="1" xfId="4" applyNumberFormat="1" applyFont="1" applyFill="1" applyBorder="1" applyAlignment="1">
      <alignment horizontal="center" vertical="center"/>
    </xf>
    <xf numFmtId="44" fontId="7" fillId="0" borderId="1" xfId="4" applyFont="1" applyBorder="1" applyAlignment="1">
      <alignment horizontal="center" vertical="center"/>
    </xf>
    <xf numFmtId="9" fontId="7" fillId="3" borderId="1" xfId="3" applyFont="1" applyFill="1" applyBorder="1" applyAlignment="1">
      <alignment horizontal="center" vertical="center"/>
    </xf>
    <xf numFmtId="0" fontId="7" fillId="0" borderId="0" xfId="0" applyFont="1" applyAlignment="1">
      <alignment horizontal="left" vertical="center"/>
    </xf>
    <xf numFmtId="165" fontId="9" fillId="0" borderId="0" xfId="0" applyNumberFormat="1" applyFont="1" applyBorder="1" applyAlignment="1">
      <alignment horizontal="right" vertical="center" wrapText="1"/>
    </xf>
    <xf numFmtId="44" fontId="6" fillId="0" borderId="1" xfId="0" applyNumberFormat="1" applyFont="1" applyBorder="1" applyAlignment="1">
      <alignment horizontal="center" vertical="center"/>
    </xf>
    <xf numFmtId="44" fontId="6" fillId="0" borderId="0" xfId="0" applyNumberFormat="1" applyFont="1" applyAlignment="1">
      <alignment horizontal="center" vertical="center"/>
    </xf>
    <xf numFmtId="44" fontId="6" fillId="0" borderId="8" xfId="0" applyNumberFormat="1" applyFont="1" applyBorder="1" applyAlignment="1">
      <alignment horizontal="center" vertical="center"/>
    </xf>
    <xf numFmtId="0" fontId="8" fillId="0" borderId="0" xfId="0" applyFont="1" applyAlignment="1">
      <alignment horizontal="right" vertical="center"/>
    </xf>
    <xf numFmtId="0" fontId="6" fillId="0" borderId="0" xfId="0" applyFont="1" applyAlignment="1">
      <alignment horizontal="left" vertical="center"/>
    </xf>
    <xf numFmtId="0" fontId="7" fillId="0" borderId="1" xfId="0" applyFont="1" applyFill="1" applyBorder="1" applyAlignment="1">
      <alignment horizontal="left" vertical="center" wrapText="1"/>
    </xf>
    <xf numFmtId="0" fontId="7" fillId="0" borderId="1" xfId="4" applyNumberFormat="1" applyFont="1" applyBorder="1" applyAlignment="1">
      <alignment horizontal="center" vertical="center"/>
    </xf>
    <xf numFmtId="0" fontId="7" fillId="0" borderId="15" xfId="0" applyFont="1" applyFill="1" applyBorder="1" applyAlignment="1">
      <alignment horizontal="center" vertical="center"/>
    </xf>
    <xf numFmtId="0" fontId="8" fillId="0" borderId="0" xfId="0" applyFont="1" applyFill="1" applyAlignment="1">
      <alignment horizontal="left" vertical="center" wrapText="1"/>
    </xf>
    <xf numFmtId="8" fontId="7" fillId="3" borderId="1" xfId="4" applyNumberFormat="1" applyFont="1" applyFill="1" applyBorder="1" applyAlignment="1">
      <alignment horizontal="center" vertical="center" wrapText="1"/>
    </xf>
    <xf numFmtId="44" fontId="7" fillId="0" borderId="1" xfId="4" applyFont="1" applyBorder="1" applyAlignment="1">
      <alignment horizontal="center" vertical="center" wrapText="1"/>
    </xf>
    <xf numFmtId="44" fontId="21" fillId="0" borderId="15" xfId="4" applyFont="1" applyBorder="1" applyAlignment="1">
      <alignment horizontal="center" vertical="center" wrapText="1"/>
    </xf>
    <xf numFmtId="0" fontId="7" fillId="0" borderId="1" xfId="0" applyFont="1" applyFill="1" applyBorder="1" applyAlignment="1">
      <alignment vertical="center" wrapText="1"/>
    </xf>
    <xf numFmtId="165" fontId="7" fillId="3" borderId="1" xfId="0" applyNumberFormat="1" applyFont="1" applyFill="1" applyBorder="1" applyAlignment="1">
      <alignment horizontal="center" vertical="center"/>
    </xf>
    <xf numFmtId="165" fontId="21" fillId="0" borderId="15" xfId="0" applyNumberFormat="1" applyFont="1" applyBorder="1" applyAlignment="1">
      <alignment horizontal="right" vertical="center"/>
    </xf>
    <xf numFmtId="44" fontId="22" fillId="0" borderId="0" xfId="0" applyNumberFormat="1" applyFont="1" applyAlignment="1">
      <alignment horizontal="center" vertical="center"/>
    </xf>
    <xf numFmtId="0" fontId="7" fillId="3" borderId="3" xfId="4" applyNumberFormat="1" applyFont="1" applyFill="1" applyBorder="1" applyAlignment="1">
      <alignment horizontal="center" vertical="center" wrapText="1"/>
    </xf>
    <xf numFmtId="2" fontId="7" fillId="0" borderId="1" xfId="4"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2" fontId="7" fillId="0" borderId="3" xfId="4" applyNumberFormat="1" applyFont="1" applyBorder="1" applyAlignment="1">
      <alignment horizontal="center" vertical="center" wrapText="1"/>
    </xf>
    <xf numFmtId="8" fontId="7" fillId="3" borderId="3" xfId="4"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0" fontId="9" fillId="0" borderId="0" xfId="0" applyFont="1" applyAlignment="1">
      <alignment vertical="center" wrapText="1"/>
    </xf>
    <xf numFmtId="44" fontId="9" fillId="0" borderId="0" xfId="0" applyNumberFormat="1" applyFont="1" applyFill="1" applyBorder="1" applyAlignment="1">
      <alignment vertical="center" wrapText="1"/>
    </xf>
    <xf numFmtId="165" fontId="9" fillId="0" borderId="0" xfId="0" applyNumberFormat="1" applyFont="1" applyFill="1" applyBorder="1" applyAlignment="1">
      <alignment horizontal="center" vertical="center" wrapText="1"/>
    </xf>
    <xf numFmtId="0" fontId="8" fillId="0" borderId="0" xfId="0" applyFont="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left" vertical="center" wrapText="1"/>
    </xf>
    <xf numFmtId="0" fontId="8" fillId="3" borderId="0" xfId="0" applyFont="1" applyFill="1" applyAlignment="1">
      <alignment vertical="center"/>
    </xf>
    <xf numFmtId="0" fontId="8" fillId="0" borderId="0" xfId="0" applyFont="1" applyFill="1" applyAlignment="1">
      <alignment vertical="center"/>
    </xf>
    <xf numFmtId="0" fontId="8" fillId="0" borderId="17" xfId="9" applyFont="1" applyFill="1" applyBorder="1" applyAlignment="1">
      <alignment horizontal="center" vertical="center" wrapText="1"/>
    </xf>
    <xf numFmtId="49" fontId="8" fillId="0" borderId="17" xfId="9" applyNumberFormat="1" applyFont="1" applyFill="1" applyBorder="1" applyAlignment="1">
      <alignment horizontal="center" vertical="center" wrapText="1"/>
    </xf>
    <xf numFmtId="0" fontId="8" fillId="0" borderId="18" xfId="9" applyFont="1" applyFill="1" applyBorder="1" applyAlignment="1">
      <alignment horizontal="center" vertical="center" wrapText="1"/>
    </xf>
    <xf numFmtId="0" fontId="8" fillId="0" borderId="6" xfId="9" applyFont="1" applyFill="1" applyBorder="1" applyAlignment="1">
      <alignment horizontal="center" vertical="center" wrapText="1"/>
    </xf>
    <xf numFmtId="165" fontId="8" fillId="0" borderId="1" xfId="9"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7" xfId="9" applyFont="1" applyFill="1" applyBorder="1" applyAlignment="1">
      <alignment horizontal="center" vertical="center"/>
    </xf>
    <xf numFmtId="0" fontId="8" fillId="0" borderId="17" xfId="9" applyFont="1" applyBorder="1" applyAlignment="1">
      <alignment horizontal="center" vertical="center" wrapText="1"/>
    </xf>
    <xf numFmtId="49" fontId="8" fillId="0" borderId="17" xfId="9" applyNumberFormat="1" applyFont="1" applyBorder="1" applyAlignment="1">
      <alignment horizontal="center" vertical="center" wrapText="1"/>
    </xf>
    <xf numFmtId="0" fontId="8" fillId="3" borderId="17" xfId="9" applyFont="1" applyFill="1" applyBorder="1" applyAlignment="1">
      <alignment horizontal="center" vertical="center" wrapText="1"/>
    </xf>
    <xf numFmtId="0" fontId="8" fillId="3" borderId="19" xfId="9" applyFont="1" applyFill="1" applyBorder="1" applyAlignment="1">
      <alignment horizontal="center" vertical="center" wrapText="1"/>
    </xf>
    <xf numFmtId="0" fontId="8" fillId="0" borderId="19" xfId="9" applyFont="1" applyBorder="1" applyAlignment="1">
      <alignment horizontal="center" vertical="center" wrapText="1"/>
    </xf>
    <xf numFmtId="164" fontId="8" fillId="0" borderId="19" xfId="5" applyNumberFormat="1" applyFont="1" applyFill="1" applyBorder="1" applyAlignment="1">
      <alignment horizontal="center" vertical="center" wrapText="1"/>
    </xf>
    <xf numFmtId="165" fontId="8" fillId="3" borderId="20" xfId="9" applyNumberFormat="1" applyFont="1" applyFill="1" applyBorder="1" applyAlignment="1">
      <alignment horizontal="center" vertical="center" wrapText="1"/>
    </xf>
    <xf numFmtId="166" fontId="8" fillId="0" borderId="1" xfId="9" applyNumberFormat="1" applyFont="1" applyFill="1" applyBorder="1" applyAlignment="1">
      <alignment horizontal="center" vertical="center"/>
    </xf>
    <xf numFmtId="9" fontId="8" fillId="3" borderId="1" xfId="9" applyNumberFormat="1" applyFont="1" applyFill="1" applyBorder="1" applyAlignment="1">
      <alignment horizontal="center" vertical="center"/>
    </xf>
    <xf numFmtId="0" fontId="9" fillId="0" borderId="0" xfId="9" applyFont="1" applyFill="1" applyAlignment="1">
      <alignment horizontal="left" vertical="center"/>
    </xf>
    <xf numFmtId="0" fontId="8" fillId="0" borderId="0" xfId="9" applyFont="1" applyFill="1" applyBorder="1" applyAlignment="1">
      <alignment horizontal="center" vertical="center"/>
    </xf>
    <xf numFmtId="49" fontId="8" fillId="0" borderId="0" xfId="9" applyNumberFormat="1" applyFont="1" applyFill="1" applyBorder="1" applyAlignment="1">
      <alignment horizontal="center" vertical="center"/>
    </xf>
    <xf numFmtId="0" fontId="8" fillId="0" borderId="0" xfId="9" applyFont="1" applyFill="1" applyBorder="1" applyAlignment="1">
      <alignment horizontal="center" vertical="center" wrapText="1"/>
    </xf>
    <xf numFmtId="0" fontId="8" fillId="0" borderId="0" xfId="9" applyFont="1" applyBorder="1" applyAlignment="1">
      <alignment horizontal="center" vertical="center"/>
    </xf>
    <xf numFmtId="165" fontId="9" fillId="0" borderId="21" xfId="9" applyNumberFormat="1" applyFont="1" applyBorder="1" applyAlignment="1">
      <alignment horizontal="center" vertical="center" wrapText="1"/>
    </xf>
    <xf numFmtId="166" fontId="8" fillId="0" borderId="3" xfId="9" applyNumberFormat="1" applyFont="1" applyFill="1" applyBorder="1" applyAlignment="1">
      <alignment horizontal="center" vertical="center"/>
    </xf>
    <xf numFmtId="165" fontId="8" fillId="0" borderId="3" xfId="9" applyNumberFormat="1" applyFont="1" applyFill="1" applyBorder="1" applyAlignment="1">
      <alignment horizontal="center" vertical="center"/>
    </xf>
    <xf numFmtId="0" fontId="9" fillId="0" borderId="0" xfId="0" applyFont="1" applyAlignment="1">
      <alignment vertical="center"/>
    </xf>
    <xf numFmtId="165" fontId="9" fillId="0" borderId="0" xfId="0" applyNumberFormat="1" applyFont="1" applyBorder="1" applyAlignment="1">
      <alignment horizontal="center" vertical="center" wrapText="1"/>
    </xf>
    <xf numFmtId="0" fontId="8" fillId="0" borderId="0" xfId="0" applyFont="1" applyAlignment="1">
      <alignment horizontal="center" vertical="center"/>
    </xf>
    <xf numFmtId="165" fontId="9" fillId="0" borderId="0" xfId="0" applyNumberFormat="1" applyFont="1" applyFill="1" applyBorder="1" applyAlignment="1">
      <alignment horizontal="right" vertical="center" wrapText="1"/>
    </xf>
    <xf numFmtId="0" fontId="9" fillId="0" borderId="0" xfId="0" applyFont="1" applyFill="1" applyAlignment="1">
      <alignment vertical="center"/>
    </xf>
    <xf numFmtId="165" fontId="8" fillId="0" borderId="0" xfId="0" applyNumberFormat="1" applyFont="1" applyAlignment="1">
      <alignment horizontal="center" vertical="center" wrapText="1"/>
    </xf>
    <xf numFmtId="0" fontId="8" fillId="3" borderId="0" xfId="0" applyFont="1" applyFill="1" applyAlignment="1">
      <alignment horizontal="center" vertical="center" wrapText="1"/>
    </xf>
    <xf numFmtId="165" fontId="8" fillId="3" borderId="0" xfId="0" applyNumberFormat="1" applyFont="1" applyFill="1" applyAlignment="1">
      <alignment horizontal="center" vertical="center" wrapText="1"/>
    </xf>
    <xf numFmtId="0" fontId="8" fillId="3" borderId="0" xfId="0" applyFont="1" applyFill="1" applyAlignment="1">
      <alignment horizontal="center" vertical="center"/>
    </xf>
    <xf numFmtId="0" fontId="8" fillId="3" borderId="0" xfId="0" applyFont="1" applyFill="1" applyBorder="1" applyAlignment="1">
      <alignment horizontal="left" vertical="center"/>
    </xf>
    <xf numFmtId="165" fontId="8" fillId="3" borderId="0" xfId="0" applyNumberFormat="1" applyFont="1" applyFill="1" applyBorder="1" applyAlignment="1">
      <alignment horizontal="center" vertical="center" wrapText="1"/>
    </xf>
    <xf numFmtId="44" fontId="8" fillId="3" borderId="0" xfId="4" applyFont="1" applyFill="1" applyAlignment="1">
      <alignment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horizontal="center" vertical="center" wrapText="1"/>
    </xf>
    <xf numFmtId="0" fontId="8" fillId="0" borderId="0" xfId="0" applyFont="1" applyFill="1" applyBorder="1" applyAlignment="1">
      <alignment horizontal="left" vertical="center"/>
    </xf>
    <xf numFmtId="165" fontId="8" fillId="0" borderId="0" xfId="0" applyNumberFormat="1" applyFont="1" applyFill="1" applyBorder="1" applyAlignment="1">
      <alignment horizontal="center" vertical="center" wrapText="1"/>
    </xf>
    <xf numFmtId="44" fontId="8" fillId="0" borderId="0" xfId="4" applyFont="1" applyFill="1" applyAlignment="1">
      <alignment vertical="center"/>
    </xf>
    <xf numFmtId="0" fontId="8" fillId="0" borderId="1" xfId="9" applyFont="1" applyFill="1" applyBorder="1" applyAlignment="1">
      <alignment horizontal="center" vertical="center"/>
    </xf>
    <xf numFmtId="0" fontId="24" fillId="2" borderId="1" xfId="9" applyFont="1" applyFill="1" applyBorder="1" applyAlignment="1">
      <alignment horizontal="center" vertical="center"/>
    </xf>
    <xf numFmtId="0" fontId="24" fillId="2" borderId="1" xfId="9" applyFont="1" applyFill="1" applyBorder="1" applyAlignment="1">
      <alignment horizontal="center" vertical="center" wrapText="1"/>
    </xf>
    <xf numFmtId="0" fontId="8" fillId="2" borderId="1" xfId="2" applyFont="1" applyFill="1" applyBorder="1" applyAlignment="1">
      <alignment horizontal="center" vertical="center"/>
    </xf>
    <xf numFmtId="0" fontId="8" fillId="0" borderId="23" xfId="9" applyFont="1" applyFill="1" applyBorder="1" applyAlignment="1">
      <alignment horizontal="center" vertical="center" wrapText="1"/>
    </xf>
    <xf numFmtId="2" fontId="7" fillId="0" borderId="1" xfId="0" applyNumberFormat="1" applyFont="1" applyBorder="1" applyAlignment="1">
      <alignment vertical="center"/>
    </xf>
    <xf numFmtId="0" fontId="24" fillId="0" borderId="1" xfId="9" applyFont="1" applyFill="1" applyBorder="1" applyAlignment="1">
      <alignment horizontal="center" vertical="center"/>
    </xf>
    <xf numFmtId="0" fontId="24" fillId="0" borderId="1" xfId="9" applyFont="1" applyFill="1" applyBorder="1" applyAlignment="1">
      <alignment horizontal="center" vertical="center" wrapText="1"/>
    </xf>
    <xf numFmtId="0" fontId="8" fillId="0" borderId="1" xfId="2" applyFont="1" applyFill="1" applyBorder="1" applyAlignment="1">
      <alignment horizontal="center" vertical="center"/>
    </xf>
    <xf numFmtId="0" fontId="8" fillId="0" borderId="1" xfId="2" applyFont="1" applyFill="1" applyBorder="1" applyAlignment="1">
      <alignment horizontal="center" vertical="center" wrapText="1"/>
    </xf>
    <xf numFmtId="0" fontId="24" fillId="0" borderId="16" xfId="9" applyFont="1" applyFill="1" applyBorder="1" applyAlignment="1">
      <alignment horizontal="center" vertical="center"/>
    </xf>
    <xf numFmtId="0" fontId="24" fillId="0" borderId="16" xfId="9"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25" xfId="9" applyFont="1" applyFill="1" applyBorder="1" applyAlignment="1">
      <alignment horizontal="center" vertical="center" wrapText="1"/>
    </xf>
    <xf numFmtId="165" fontId="9" fillId="0" borderId="14" xfId="9" applyNumberFormat="1" applyFont="1" applyBorder="1" applyAlignment="1">
      <alignment horizontal="center" vertical="center" wrapText="1"/>
    </xf>
    <xf numFmtId="44" fontId="8" fillId="0" borderId="0" xfId="4" applyFont="1" applyAlignment="1">
      <alignment vertical="center"/>
    </xf>
    <xf numFmtId="0" fontId="9" fillId="3" borderId="0" xfId="0" applyFont="1" applyFill="1" applyAlignment="1">
      <alignment vertical="center"/>
    </xf>
    <xf numFmtId="0" fontId="9" fillId="3" borderId="0" xfId="0" applyFont="1" applyFill="1" applyAlignment="1">
      <alignment vertical="center" wrapText="1"/>
    </xf>
    <xf numFmtId="165" fontId="9" fillId="3" borderId="0" xfId="0" applyNumberFormat="1" applyFont="1" applyFill="1" applyBorder="1" applyAlignment="1">
      <alignment horizontal="right" vertical="center" wrapText="1"/>
    </xf>
    <xf numFmtId="165" fontId="9" fillId="3" borderId="0" xfId="0" applyNumberFormat="1" applyFont="1" applyFill="1" applyBorder="1" applyAlignment="1">
      <alignment horizontal="center" vertical="center" wrapText="1"/>
    </xf>
    <xf numFmtId="44" fontId="9" fillId="3" borderId="0" xfId="0" applyNumberFormat="1" applyFont="1" applyFill="1" applyBorder="1" applyAlignment="1">
      <alignment vertical="center" wrapText="1"/>
    </xf>
    <xf numFmtId="165" fontId="7" fillId="0" borderId="0" xfId="0" applyNumberFormat="1" applyFont="1" applyAlignment="1">
      <alignment horizontal="center" vertical="center" wrapText="1"/>
    </xf>
    <xf numFmtId="49" fontId="8" fillId="0" borderId="1" xfId="0" applyNumberFormat="1" applyFont="1" applyFill="1" applyBorder="1" applyAlignment="1">
      <alignment horizontal="center" vertical="center" wrapText="1"/>
    </xf>
    <xf numFmtId="0" fontId="24" fillId="0" borderId="1" xfId="9" applyFont="1" applyBorder="1" applyAlignment="1">
      <alignment horizontal="center" vertical="center"/>
    </xf>
    <xf numFmtId="165" fontId="8" fillId="0" borderId="3" xfId="9" applyNumberFormat="1" applyFont="1" applyBorder="1" applyAlignment="1">
      <alignment horizontal="center" vertical="center"/>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0" borderId="1" xfId="0" applyFont="1" applyBorder="1" applyAlignment="1">
      <alignment horizontal="center" vertical="center"/>
    </xf>
    <xf numFmtId="0" fontId="8" fillId="2" borderId="17" xfId="9" applyFont="1" applyFill="1" applyBorder="1" applyAlignment="1">
      <alignment horizontal="center" vertical="center" wrapText="1"/>
    </xf>
    <xf numFmtId="0" fontId="8" fillId="3" borderId="17" xfId="9" applyFont="1" applyFill="1" applyBorder="1" applyAlignment="1">
      <alignment horizontal="center" vertical="center"/>
    </xf>
    <xf numFmtId="0" fontId="8" fillId="2" borderId="1" xfId="9" applyFont="1" applyFill="1" applyBorder="1" applyAlignment="1">
      <alignment horizontal="center" vertical="center" wrapText="1"/>
    </xf>
    <xf numFmtId="165" fontId="24" fillId="3" borderId="1" xfId="0" applyNumberFormat="1" applyFont="1" applyFill="1" applyBorder="1" applyAlignment="1">
      <alignment horizontal="center" vertical="center" wrapText="1"/>
    </xf>
    <xf numFmtId="49" fontId="8" fillId="0" borderId="1" xfId="9" applyNumberFormat="1"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center" wrapText="1"/>
    </xf>
    <xf numFmtId="0" fontId="7" fillId="0" borderId="1" xfId="0" applyFont="1" applyBorder="1" applyAlignment="1">
      <alignment horizontal="center"/>
    </xf>
    <xf numFmtId="0" fontId="7" fillId="0" borderId="1" xfId="0" applyFont="1" applyBorder="1" applyAlignment="1">
      <alignment horizontal="center" wrapText="1"/>
    </xf>
    <xf numFmtId="0" fontId="8" fillId="3" borderId="1" xfId="9" applyFont="1" applyFill="1" applyBorder="1" applyAlignment="1">
      <alignment horizontal="center" vertical="center" wrapText="1"/>
    </xf>
    <xf numFmtId="0" fontId="7" fillId="0" borderId="4" xfId="0" applyFont="1" applyBorder="1" applyAlignment="1">
      <alignment horizontal="center"/>
    </xf>
    <xf numFmtId="0" fontId="7" fillId="0" borderId="4" xfId="0" applyFont="1" applyBorder="1" applyAlignment="1">
      <alignment horizontal="center" wrapText="1"/>
    </xf>
    <xf numFmtId="0" fontId="8" fillId="0" borderId="4" xfId="9" applyFont="1" applyFill="1" applyBorder="1" applyAlignment="1">
      <alignment horizontal="center" vertical="center" wrapText="1"/>
    </xf>
    <xf numFmtId="0" fontId="7" fillId="0" borderId="1" xfId="0" applyFont="1" applyFill="1" applyBorder="1" applyAlignment="1">
      <alignment horizontal="center"/>
    </xf>
    <xf numFmtId="0" fontId="9" fillId="0" borderId="0" xfId="0" applyFont="1" applyAlignment="1">
      <alignment horizontal="center" vertical="center"/>
    </xf>
    <xf numFmtId="167" fontId="8" fillId="2" borderId="1" xfId="2" applyNumberFormat="1" applyFont="1" applyFill="1" applyBorder="1" applyAlignment="1">
      <alignment horizontal="center" vertical="center"/>
    </xf>
    <xf numFmtId="0" fontId="8" fillId="2" borderId="6" xfId="2" applyFont="1" applyFill="1" applyBorder="1" applyAlignment="1">
      <alignment horizontal="center" vertical="center" wrapText="1"/>
    </xf>
    <xf numFmtId="0" fontId="8" fillId="2" borderId="26" xfId="2" applyFont="1" applyFill="1" applyBorder="1" applyAlignment="1">
      <alignment horizontal="center" vertical="center" wrapText="1"/>
    </xf>
    <xf numFmtId="0" fontId="8" fillId="2" borderId="17" xfId="2" applyFont="1" applyFill="1" applyBorder="1" applyAlignment="1">
      <alignment horizontal="center" vertical="center"/>
    </xf>
    <xf numFmtId="167" fontId="8" fillId="2" borderId="17" xfId="2" applyNumberFormat="1" applyFont="1" applyFill="1" applyBorder="1" applyAlignment="1">
      <alignment horizontal="center" vertical="center"/>
    </xf>
    <xf numFmtId="0" fontId="8" fillId="2" borderId="18" xfId="2" applyFont="1" applyFill="1" applyBorder="1" applyAlignment="1">
      <alignment horizontal="center" vertical="center" wrapText="1"/>
    </xf>
    <xf numFmtId="167" fontId="8" fillId="2" borderId="17" xfId="2" applyNumberFormat="1" applyFont="1" applyFill="1" applyBorder="1" applyAlignment="1">
      <alignment horizontal="center" vertical="center" wrapText="1"/>
    </xf>
    <xf numFmtId="0" fontId="8" fillId="0" borderId="1" xfId="2" applyFont="1" applyBorder="1" applyAlignment="1">
      <alignment horizontal="center" vertical="center"/>
    </xf>
    <xf numFmtId="167" fontId="8" fillId="0" borderId="1" xfId="2" applyNumberFormat="1" applyFont="1" applyBorder="1" applyAlignment="1">
      <alignment horizontal="center" vertical="center"/>
    </xf>
    <xf numFmtId="0" fontId="8" fillId="0" borderId="1" xfId="2" applyFont="1" applyBorder="1" applyAlignment="1">
      <alignment horizontal="center" vertical="center" wrapText="1"/>
    </xf>
    <xf numFmtId="0" fontId="8" fillId="4" borderId="1" xfId="2" applyFont="1" applyFill="1" applyBorder="1" applyAlignment="1">
      <alignment horizontal="center" vertical="center"/>
    </xf>
    <xf numFmtId="0" fontId="8" fillId="4" borderId="1" xfId="2" applyFont="1" applyFill="1" applyBorder="1" applyAlignment="1">
      <alignment horizontal="center" vertical="center" wrapText="1"/>
    </xf>
    <xf numFmtId="167" fontId="8" fillId="4" borderId="1" xfId="2" applyNumberFormat="1" applyFont="1" applyFill="1" applyBorder="1" applyAlignment="1">
      <alignment horizontal="center" vertical="center"/>
    </xf>
    <xf numFmtId="0" fontId="8" fillId="2" borderId="1" xfId="2" applyFont="1" applyFill="1" applyBorder="1" applyAlignment="1">
      <alignment horizontal="center" vertical="center" wrapText="1"/>
    </xf>
    <xf numFmtId="0" fontId="8" fillId="2" borderId="26" xfId="2" applyFont="1" applyFill="1" applyBorder="1" applyAlignment="1">
      <alignment horizontal="center" vertical="center"/>
    </xf>
    <xf numFmtId="0" fontId="8" fillId="0" borderId="1" xfId="0" applyFont="1" applyBorder="1" applyAlignment="1">
      <alignment horizontal="center" wrapText="1"/>
    </xf>
    <xf numFmtId="0" fontId="8" fillId="2" borderId="27" xfId="2" applyFont="1" applyFill="1" applyBorder="1" applyAlignment="1">
      <alignment horizontal="center" vertical="center"/>
    </xf>
    <xf numFmtId="0" fontId="8" fillId="2" borderId="22" xfId="2" applyFont="1" applyFill="1" applyBorder="1" applyAlignment="1">
      <alignment horizontal="center" vertical="center"/>
    </xf>
    <xf numFmtId="167" fontId="8" fillId="2" borderId="22" xfId="2" applyNumberFormat="1" applyFont="1" applyFill="1" applyBorder="1" applyAlignment="1">
      <alignment horizontal="center" vertical="center"/>
    </xf>
    <xf numFmtId="0" fontId="8" fillId="2" borderId="24" xfId="2"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8" fillId="2" borderId="2" xfId="2" applyFont="1" applyFill="1" applyBorder="1" applyAlignment="1">
      <alignment horizontal="center" vertical="center"/>
    </xf>
    <xf numFmtId="0" fontId="8" fillId="2" borderId="3" xfId="2" applyFont="1" applyFill="1" applyBorder="1" applyAlignment="1">
      <alignment horizontal="center" vertical="center"/>
    </xf>
    <xf numFmtId="167" fontId="8" fillId="2" borderId="3" xfId="2" applyNumberFormat="1" applyFont="1" applyFill="1" applyBorder="1" applyAlignment="1">
      <alignment horizontal="center" vertical="center"/>
    </xf>
    <xf numFmtId="0" fontId="8" fillId="2" borderId="3" xfId="2" applyFont="1" applyFill="1" applyBorder="1" applyAlignment="1">
      <alignment horizontal="center" vertical="center" wrapText="1"/>
    </xf>
    <xf numFmtId="0" fontId="8" fillId="2" borderId="5" xfId="2" applyFont="1" applyFill="1" applyBorder="1" applyAlignment="1">
      <alignment horizontal="center" vertical="center"/>
    </xf>
    <xf numFmtId="0" fontId="8" fillId="0" borderId="16" xfId="2" applyFont="1" applyFill="1" applyBorder="1" applyAlignment="1">
      <alignment horizontal="center" vertical="center"/>
    </xf>
    <xf numFmtId="0" fontId="8" fillId="0" borderId="16" xfId="2" applyFont="1" applyFill="1" applyBorder="1" applyAlignment="1">
      <alignment horizontal="center" vertical="center" wrapText="1"/>
    </xf>
    <xf numFmtId="0" fontId="24" fillId="2" borderId="1" xfId="9" applyFont="1" applyFill="1" applyBorder="1" applyAlignment="1">
      <alignment horizontal="center"/>
    </xf>
    <xf numFmtId="0" fontId="24" fillId="2" borderId="17" xfId="9" applyFont="1" applyFill="1" applyBorder="1" applyAlignment="1">
      <alignment horizontal="center"/>
    </xf>
    <xf numFmtId="0" fontId="24" fillId="2" borderId="18" xfId="9" applyFont="1" applyFill="1" applyBorder="1" applyAlignment="1">
      <alignment horizontal="center" wrapText="1"/>
    </xf>
    <xf numFmtId="0" fontId="24" fillId="2" borderId="26" xfId="9" applyFont="1" applyFill="1" applyBorder="1" applyAlignment="1">
      <alignment horizontal="center"/>
    </xf>
    <xf numFmtId="0" fontId="7" fillId="0" borderId="0" xfId="0" applyFont="1" applyFill="1" applyAlignment="1">
      <alignment horizontal="center" vertical="center"/>
    </xf>
    <xf numFmtId="165" fontId="7" fillId="0" borderId="0" xfId="0" applyNumberFormat="1"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0" fontId="8" fillId="0" borderId="5" xfId="2" applyFont="1" applyFill="1" applyBorder="1" applyAlignment="1">
      <alignment horizontal="center" vertical="center" wrapText="1"/>
    </xf>
    <xf numFmtId="0" fontId="8" fillId="0" borderId="6" xfId="0" applyFont="1" applyFill="1" applyBorder="1" applyAlignment="1">
      <alignment horizontal="left" vertical="center"/>
    </xf>
    <xf numFmtId="49" fontId="8" fillId="0" borderId="28" xfId="9" applyNumberFormat="1" applyFont="1" applyFill="1" applyBorder="1" applyAlignment="1">
      <alignment horizontal="center" vertical="center" wrapText="1"/>
    </xf>
    <xf numFmtId="0" fontId="8" fillId="0" borderId="28" xfId="9" applyFont="1" applyFill="1" applyBorder="1" applyAlignment="1">
      <alignment horizontal="center" vertical="center" wrapText="1"/>
    </xf>
    <xf numFmtId="0" fontId="8" fillId="0" borderId="26" xfId="9"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5" fillId="3" borderId="17" xfId="9" applyFont="1" applyFill="1" applyBorder="1" applyAlignment="1">
      <alignment horizontal="center" vertical="center" wrapText="1"/>
    </xf>
    <xf numFmtId="9" fontId="8" fillId="0" borderId="1" xfId="9" applyNumberFormat="1" applyFont="1" applyFill="1" applyBorder="1" applyAlignment="1">
      <alignment horizontal="center" vertical="center"/>
    </xf>
    <xf numFmtId="0" fontId="9" fillId="0" borderId="14" xfId="9" applyFont="1" applyBorder="1" applyAlignment="1">
      <alignment horizontal="left" vertical="center"/>
    </xf>
    <xf numFmtId="0" fontId="8" fillId="0" borderId="0" xfId="0" applyFont="1" applyBorder="1" applyAlignment="1">
      <alignment horizontal="left" vertical="center"/>
    </xf>
    <xf numFmtId="0" fontId="8" fillId="0" borderId="30" xfId="9" applyFont="1" applyFill="1" applyBorder="1" applyAlignment="1">
      <alignment horizontal="center" vertical="center" wrapText="1"/>
    </xf>
    <xf numFmtId="2" fontId="8" fillId="0" borderId="17" xfId="9" applyNumberFormat="1" applyFont="1" applyFill="1" applyBorder="1" applyAlignment="1">
      <alignment horizontal="center" vertical="center"/>
    </xf>
    <xf numFmtId="0" fontId="8" fillId="0" borderId="31" xfId="9" applyFont="1" applyFill="1" applyBorder="1" applyAlignment="1">
      <alignment horizontal="center" vertical="center" wrapText="1"/>
    </xf>
    <xf numFmtId="49" fontId="8" fillId="0" borderId="31" xfId="9" applyNumberFormat="1" applyFont="1" applyFill="1" applyBorder="1" applyAlignment="1">
      <alignment horizontal="center" vertical="center" wrapText="1"/>
    </xf>
    <xf numFmtId="12" fontId="7" fillId="0" borderId="1" xfId="0" applyNumberFormat="1" applyFont="1" applyBorder="1" applyAlignment="1">
      <alignment horizontal="center" vertical="center" wrapText="1"/>
    </xf>
    <xf numFmtId="44" fontId="8" fillId="0" borderId="0" xfId="0" applyNumberFormat="1" applyFont="1" applyFill="1" applyBorder="1" applyAlignment="1">
      <alignment vertical="center" wrapText="1"/>
    </xf>
    <xf numFmtId="44" fontId="8" fillId="0" borderId="0" xfId="0" applyNumberFormat="1" applyFont="1" applyAlignment="1">
      <alignment vertical="center"/>
    </xf>
    <xf numFmtId="49" fontId="7" fillId="0" borderId="1" xfId="0" applyNumberFormat="1" applyFont="1" applyFill="1" applyBorder="1" applyAlignment="1">
      <alignment horizontal="center" vertical="center" wrapText="1"/>
    </xf>
    <xf numFmtId="0" fontId="8" fillId="0" borderId="0" xfId="0" applyFont="1" applyAlignment="1">
      <alignment horizontal="left" vertical="center" wrapText="1"/>
    </xf>
    <xf numFmtId="0" fontId="9" fillId="0" borderId="0" xfId="0" applyFont="1" applyFill="1" applyAlignment="1">
      <alignment horizontal="left" vertical="center" wrapText="1"/>
    </xf>
    <xf numFmtId="12" fontId="7" fillId="0" borderId="13" xfId="0" applyNumberFormat="1" applyFont="1" applyBorder="1" applyAlignment="1">
      <alignment horizontal="center" vertical="center" wrapText="1"/>
    </xf>
    <xf numFmtId="0" fontId="8" fillId="0" borderId="4" xfId="9" applyFont="1" applyFill="1" applyBorder="1" applyAlignment="1">
      <alignment horizontal="center" vertical="center"/>
    </xf>
    <xf numFmtId="12" fontId="7" fillId="0" borderId="9" xfId="0" applyNumberFormat="1" applyFont="1" applyBorder="1" applyAlignment="1">
      <alignment horizontal="center" vertical="center" wrapText="1"/>
    </xf>
    <xf numFmtId="0" fontId="25" fillId="3" borderId="22" xfId="9" applyFont="1" applyFill="1" applyBorder="1" applyAlignment="1">
      <alignment horizontal="center" vertical="center" wrapText="1"/>
    </xf>
    <xf numFmtId="2" fontId="8" fillId="0" borderId="22" xfId="9" applyNumberFormat="1" applyFont="1" applyFill="1" applyBorder="1" applyAlignment="1">
      <alignment horizontal="center" vertical="center"/>
    </xf>
    <xf numFmtId="0" fontId="25" fillId="3" borderId="1" xfId="9" applyFont="1" applyFill="1" applyBorder="1" applyAlignment="1">
      <alignment horizontal="center" vertical="center" wrapText="1"/>
    </xf>
    <xf numFmtId="2" fontId="8" fillId="0" borderId="1" xfId="9" applyNumberFormat="1" applyFont="1" applyFill="1" applyBorder="1" applyAlignment="1">
      <alignment horizontal="center" vertical="center"/>
    </xf>
    <xf numFmtId="9" fontId="8" fillId="0" borderId="0" xfId="9" applyNumberFormat="1" applyFont="1" applyFill="1" applyBorder="1" applyAlignment="1">
      <alignment horizontal="center" vertical="center"/>
    </xf>
    <xf numFmtId="12" fontId="7" fillId="0" borderId="4" xfId="0" applyNumberFormat="1" applyFont="1" applyBorder="1" applyAlignment="1">
      <alignment horizontal="center" vertical="center" wrapText="1"/>
    </xf>
    <xf numFmtId="0" fontId="8" fillId="0" borderId="10" xfId="9" applyFont="1" applyFill="1" applyBorder="1" applyAlignment="1">
      <alignment horizontal="center" vertical="center"/>
    </xf>
    <xf numFmtId="0" fontId="7" fillId="0" borderId="10" xfId="0" applyFont="1" applyBorder="1" applyAlignment="1">
      <alignment horizontal="center" vertical="center" wrapText="1"/>
    </xf>
    <xf numFmtId="12" fontId="7" fillId="0" borderId="10" xfId="0" applyNumberFormat="1" applyFont="1" applyBorder="1" applyAlignment="1">
      <alignment horizontal="center" vertical="center" wrapText="1"/>
    </xf>
    <xf numFmtId="0" fontId="25" fillId="0" borderId="23" xfId="9" applyFont="1" applyFill="1" applyBorder="1" applyAlignment="1">
      <alignment horizontal="center" vertical="center" wrapText="1"/>
    </xf>
    <xf numFmtId="0" fontId="8" fillId="0" borderId="23" xfId="9" applyFont="1" applyFill="1" applyBorder="1" applyAlignment="1">
      <alignment horizontal="center" vertical="center"/>
    </xf>
    <xf numFmtId="2" fontId="8" fillId="0" borderId="23" xfId="9" applyNumberFormat="1" applyFont="1" applyFill="1" applyBorder="1" applyAlignment="1">
      <alignment horizontal="center" vertical="center"/>
    </xf>
    <xf numFmtId="44" fontId="7" fillId="0" borderId="13" xfId="4" applyFont="1" applyFill="1" applyBorder="1" applyAlignment="1">
      <alignment horizontal="center" vertical="center" wrapText="1"/>
    </xf>
    <xf numFmtId="166" fontId="8" fillId="0" borderId="13" xfId="9" applyNumberFormat="1" applyFont="1" applyFill="1" applyBorder="1" applyAlignment="1">
      <alignment horizontal="center" vertical="center"/>
    </xf>
    <xf numFmtId="9" fontId="8" fillId="0" borderId="13" xfId="9" applyNumberFormat="1" applyFont="1" applyFill="1" applyBorder="1" applyAlignment="1">
      <alignment horizontal="center" vertical="center"/>
    </xf>
    <xf numFmtId="166" fontId="8" fillId="0" borderId="5" xfId="9" applyNumberFormat="1" applyFont="1" applyFill="1" applyBorder="1" applyAlignment="1">
      <alignment horizontal="center" vertical="center"/>
    </xf>
    <xf numFmtId="0" fontId="8" fillId="0" borderId="3" xfId="9" applyFont="1" applyFill="1" applyBorder="1" applyAlignment="1">
      <alignment horizontal="center" vertical="center"/>
    </xf>
    <xf numFmtId="12" fontId="7" fillId="0" borderId="3"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7" fillId="0" borderId="6" xfId="0" applyFont="1" applyFill="1" applyBorder="1" applyAlignment="1">
      <alignment horizontal="left" vertical="center"/>
    </xf>
    <xf numFmtId="0" fontId="7" fillId="0" borderId="6" xfId="0" applyFont="1" applyFill="1" applyBorder="1" applyAlignment="1">
      <alignment horizontal="center" vertical="center" wrapText="1"/>
    </xf>
    <xf numFmtId="4" fontId="8" fillId="0" borderId="0" xfId="0" applyNumberFormat="1" applyFont="1" applyAlignment="1">
      <alignment vertical="center"/>
    </xf>
    <xf numFmtId="44" fontId="7" fillId="3" borderId="1" xfId="4" applyFont="1" applyFill="1" applyBorder="1" applyAlignment="1">
      <alignment horizontal="center" vertical="center" wrapText="1"/>
    </xf>
    <xf numFmtId="0" fontId="9" fillId="0" borderId="8" xfId="9" applyFont="1" applyFill="1" applyBorder="1" applyAlignment="1">
      <alignment horizontal="left" vertical="center"/>
    </xf>
    <xf numFmtId="0" fontId="7"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25" fillId="0" borderId="25" xfId="9" applyFont="1" applyFill="1" applyBorder="1" applyAlignment="1">
      <alignment horizontal="center" vertical="center" wrapText="1"/>
    </xf>
    <xf numFmtId="2" fontId="8" fillId="0" borderId="25" xfId="9" applyNumberFormat="1" applyFont="1" applyFill="1" applyBorder="1" applyAlignment="1">
      <alignment horizontal="center" vertical="center"/>
    </xf>
    <xf numFmtId="168" fontId="24" fillId="0" borderId="9" xfId="0" applyNumberFormat="1" applyFont="1" applyFill="1" applyBorder="1" applyAlignment="1">
      <alignment horizontal="center" vertical="center" wrapText="1"/>
    </xf>
    <xf numFmtId="166" fontId="8" fillId="0" borderId="9" xfId="9" applyNumberFormat="1" applyFont="1" applyFill="1" applyBorder="1" applyAlignment="1">
      <alignment horizontal="center" vertical="center"/>
    </xf>
    <xf numFmtId="9" fontId="8" fillId="0" borderId="9" xfId="9" applyNumberFormat="1" applyFont="1" applyFill="1" applyBorder="1" applyAlignment="1">
      <alignment horizontal="center" vertical="center"/>
    </xf>
    <xf numFmtId="166" fontId="8" fillId="0" borderId="12" xfId="9" applyNumberFormat="1" applyFont="1" applyFill="1" applyBorder="1" applyAlignment="1">
      <alignment horizontal="center" vertical="center"/>
    </xf>
    <xf numFmtId="0" fontId="9" fillId="0" borderId="7" xfId="9" applyFont="1" applyFill="1" applyBorder="1" applyAlignment="1">
      <alignment horizontal="left" vertical="center"/>
    </xf>
    <xf numFmtId="0" fontId="7" fillId="0" borderId="11" xfId="0" applyFont="1" applyBorder="1" applyAlignment="1">
      <alignment horizontal="center" vertical="center" wrapText="1"/>
    </xf>
    <xf numFmtId="12" fontId="7" fillId="0" borderId="11" xfId="0" applyNumberFormat="1" applyFont="1" applyBorder="1" applyAlignment="1">
      <alignment horizontal="center" vertical="center" wrapText="1"/>
    </xf>
    <xf numFmtId="0" fontId="7" fillId="0" borderId="11" xfId="0" applyFont="1" applyFill="1" applyBorder="1" applyAlignment="1">
      <alignment horizontal="center" vertical="center" wrapText="1"/>
    </xf>
    <xf numFmtId="0" fontId="25" fillId="0" borderId="32" xfId="9" applyFont="1" applyFill="1" applyBorder="1" applyAlignment="1">
      <alignment horizontal="center" vertical="center" wrapText="1"/>
    </xf>
    <xf numFmtId="0" fontId="8" fillId="0" borderId="32" xfId="9" applyFont="1" applyFill="1" applyBorder="1" applyAlignment="1">
      <alignment horizontal="center" vertical="center" wrapText="1"/>
    </xf>
    <xf numFmtId="2" fontId="8" fillId="0" borderId="32" xfId="9" applyNumberFormat="1" applyFont="1" applyFill="1" applyBorder="1" applyAlignment="1">
      <alignment horizontal="center" vertical="center"/>
    </xf>
    <xf numFmtId="168" fontId="24" fillId="0" borderId="11" xfId="0" applyNumberFormat="1" applyFont="1" applyFill="1" applyBorder="1" applyAlignment="1">
      <alignment horizontal="center" vertical="center" wrapText="1"/>
    </xf>
    <xf numFmtId="166" fontId="8" fillId="0" borderId="11" xfId="9" applyNumberFormat="1" applyFont="1" applyFill="1" applyBorder="1" applyAlignment="1">
      <alignment horizontal="center" vertical="center"/>
    </xf>
    <xf numFmtId="9" fontId="8" fillId="0" borderId="11" xfId="9" applyNumberFormat="1" applyFont="1" applyFill="1" applyBorder="1" applyAlignment="1">
      <alignment horizontal="center" vertical="center"/>
    </xf>
    <xf numFmtId="166" fontId="8" fillId="0" borderId="2" xfId="9" applyNumberFormat="1" applyFont="1" applyFill="1" applyBorder="1" applyAlignment="1">
      <alignment horizontal="center" vertical="center"/>
    </xf>
    <xf numFmtId="0" fontId="9" fillId="0" borderId="6" xfId="9" applyFont="1" applyFill="1" applyBorder="1" applyAlignment="1">
      <alignment horizontal="left" vertical="center"/>
    </xf>
    <xf numFmtId="0" fontId="7" fillId="0" borderId="13" xfId="0" applyFont="1" applyFill="1" applyBorder="1" applyAlignment="1">
      <alignment horizontal="center" vertical="center" wrapText="1"/>
    </xf>
    <xf numFmtId="12" fontId="7" fillId="0" borderId="13" xfId="0" applyNumberFormat="1" applyFont="1" applyFill="1" applyBorder="1" applyAlignment="1">
      <alignment horizontal="center" vertical="center" wrapText="1"/>
    </xf>
    <xf numFmtId="168" fontId="24" fillId="0" borderId="13" xfId="0" applyNumberFormat="1" applyFont="1" applyFill="1" applyBorder="1" applyAlignment="1">
      <alignment horizontal="center" vertical="center" wrapText="1"/>
    </xf>
    <xf numFmtId="9" fontId="8" fillId="0" borderId="0" xfId="3" applyFont="1" applyAlignment="1">
      <alignment horizontal="right" vertical="center"/>
    </xf>
    <xf numFmtId="9" fontId="9" fillId="0" borderId="0" xfId="3" applyFont="1" applyFill="1" applyBorder="1" applyAlignment="1">
      <alignment vertical="center" wrapText="1"/>
    </xf>
    <xf numFmtId="9" fontId="9" fillId="0" borderId="0" xfId="3" applyFont="1" applyBorder="1" applyAlignment="1">
      <alignment horizontal="right" vertical="center" wrapText="1"/>
    </xf>
    <xf numFmtId="9" fontId="8" fillId="0" borderId="0" xfId="3" applyFont="1" applyAlignment="1">
      <alignment vertical="center"/>
    </xf>
    <xf numFmtId="0" fontId="24" fillId="0" borderId="1" xfId="2" applyNumberFormat="1" applyFont="1" applyFill="1" applyBorder="1" applyAlignment="1">
      <alignment horizontal="center" vertical="center" wrapText="1"/>
    </xf>
    <xf numFmtId="0" fontId="24" fillId="0" borderId="1" xfId="2" applyNumberFormat="1" applyFont="1" applyFill="1" applyBorder="1" applyAlignment="1">
      <alignment horizontal="center" vertical="center"/>
    </xf>
    <xf numFmtId="3" fontId="24" fillId="0" borderId="1" xfId="2" applyNumberFormat="1" applyFont="1" applyFill="1" applyBorder="1" applyAlignment="1">
      <alignment horizontal="center" vertical="center"/>
    </xf>
    <xf numFmtId="0" fontId="24" fillId="0" borderId="1" xfId="9" applyNumberFormat="1" applyFont="1" applyBorder="1" applyAlignment="1">
      <alignment horizontal="center" vertical="center"/>
    </xf>
    <xf numFmtId="0" fontId="8" fillId="0" borderId="1" xfId="9" applyNumberFormat="1" applyFont="1" applyFill="1" applyBorder="1" applyAlignment="1">
      <alignment horizontal="center" vertical="center"/>
    </xf>
    <xf numFmtId="0" fontId="24" fillId="0" borderId="4" xfId="2" applyNumberFormat="1" applyFont="1" applyFill="1" applyBorder="1" applyAlignment="1">
      <alignment horizontal="center" vertical="center" wrapText="1"/>
    </xf>
    <xf numFmtId="12" fontId="7" fillId="0" borderId="1" xfId="0" applyNumberFormat="1" applyFont="1" applyFill="1" applyBorder="1" applyAlignment="1">
      <alignment horizontal="center" vertical="center" wrapText="1"/>
    </xf>
    <xf numFmtId="0" fontId="25" fillId="3" borderId="33" xfId="9" applyFont="1" applyFill="1" applyBorder="1" applyAlignment="1">
      <alignment horizontal="center" vertical="center" wrapText="1"/>
    </xf>
    <xf numFmtId="2" fontId="8" fillId="0" borderId="33" xfId="9" applyNumberFormat="1" applyFont="1" applyFill="1" applyBorder="1" applyAlignment="1">
      <alignment horizontal="center" vertical="center"/>
    </xf>
    <xf numFmtId="49" fontId="7" fillId="0" borderId="1" xfId="0" applyNumberFormat="1" applyFont="1" applyBorder="1" applyAlignment="1">
      <alignment horizontal="center" vertical="center" wrapText="1"/>
    </xf>
    <xf numFmtId="16" fontId="24" fillId="0" borderId="4" xfId="2" applyNumberFormat="1" applyFont="1" applyFill="1" applyBorder="1" applyAlignment="1">
      <alignment horizontal="center" vertical="center" wrapText="1"/>
    </xf>
    <xf numFmtId="16" fontId="24" fillId="0" borderId="1" xfId="2" applyNumberFormat="1" applyFont="1" applyFill="1" applyBorder="1" applyAlignment="1">
      <alignment horizontal="center" vertical="center" wrapText="1"/>
    </xf>
    <xf numFmtId="165" fontId="8" fillId="3" borderId="17" xfId="9" applyNumberFormat="1" applyFont="1" applyFill="1" applyBorder="1" applyAlignment="1">
      <alignment horizontal="center" vertical="center"/>
    </xf>
    <xf numFmtId="165" fontId="8" fillId="0" borderId="0" xfId="0" applyNumberFormat="1" applyFont="1" applyFill="1" applyBorder="1" applyAlignment="1">
      <alignment horizontal="right" vertical="center" wrapText="1"/>
    </xf>
    <xf numFmtId="165" fontId="8" fillId="0" borderId="0" xfId="0" applyNumberFormat="1" applyFont="1" applyBorder="1" applyAlignment="1">
      <alignment horizontal="right" vertical="center" wrapText="1"/>
    </xf>
    <xf numFmtId="0" fontId="1" fillId="0" borderId="6" xfId="0" applyFont="1" applyBorder="1" applyAlignment="1">
      <alignment horizontal="left" vertical="center"/>
    </xf>
    <xf numFmtId="168" fontId="24" fillId="3" borderId="1" xfId="0" applyNumberFormat="1" applyFont="1" applyFill="1" applyBorder="1" applyAlignment="1">
      <alignment horizontal="center" vertical="center" wrapText="1"/>
    </xf>
    <xf numFmtId="0" fontId="25" fillId="3" borderId="18" xfId="9" applyFont="1" applyFill="1" applyBorder="1" applyAlignment="1">
      <alignment horizontal="center" vertical="center" wrapText="1"/>
    </xf>
    <xf numFmtId="0" fontId="25" fillId="3" borderId="24" xfId="9" applyFont="1" applyFill="1" applyBorder="1" applyAlignment="1">
      <alignment horizontal="center" vertical="center" wrapText="1"/>
    </xf>
    <xf numFmtId="0" fontId="25" fillId="3" borderId="6" xfId="9" applyFont="1" applyFill="1" applyBorder="1" applyAlignment="1">
      <alignment horizontal="center" vertical="center" wrapText="1"/>
    </xf>
    <xf numFmtId="2" fontId="8" fillId="0" borderId="13" xfId="9" applyNumberFormat="1" applyFont="1" applyFill="1" applyBorder="1" applyAlignment="1">
      <alignment horizontal="center" vertical="center"/>
    </xf>
    <xf numFmtId="0" fontId="8" fillId="3" borderId="1" xfId="9" applyFont="1" applyFill="1" applyBorder="1" applyAlignment="1">
      <alignment horizontal="center" vertical="center"/>
    </xf>
    <xf numFmtId="44" fontId="7" fillId="3" borderId="4" xfId="4" applyFont="1" applyFill="1" applyBorder="1" applyAlignment="1">
      <alignment horizontal="center" vertical="center" wrapText="1"/>
    </xf>
    <xf numFmtId="165" fontId="24" fillId="3" borderId="1" xfId="0" applyNumberFormat="1" applyFont="1" applyFill="1" applyBorder="1" applyAlignment="1">
      <alignment horizontal="right" wrapText="1"/>
    </xf>
    <xf numFmtId="165" fontId="7" fillId="3" borderId="1" xfId="0" applyNumberFormat="1" applyFont="1" applyFill="1" applyBorder="1" applyAlignment="1">
      <alignment horizontal="right" vertical="center" wrapText="1"/>
    </xf>
    <xf numFmtId="7" fontId="24" fillId="3" borderId="1" xfId="0" applyNumberFormat="1" applyFont="1" applyFill="1" applyBorder="1" applyAlignment="1">
      <alignment horizontal="right" vertical="center" wrapText="1"/>
    </xf>
    <xf numFmtId="168" fontId="24" fillId="3" borderId="1" xfId="0" applyNumberFormat="1" applyFont="1" applyFill="1" applyBorder="1" applyAlignment="1">
      <alignment horizontal="right" vertical="center" wrapText="1"/>
    </xf>
    <xf numFmtId="165" fontId="24" fillId="3" borderId="1" xfId="0" applyNumberFormat="1" applyFont="1" applyFill="1" applyBorder="1" applyAlignment="1">
      <alignment horizontal="right" vertical="center" wrapText="1"/>
    </xf>
    <xf numFmtId="2" fontId="8" fillId="0" borderId="26" xfId="9" applyNumberFormat="1" applyFont="1" applyFill="1" applyBorder="1" applyAlignment="1">
      <alignment horizontal="center" vertical="center"/>
    </xf>
    <xf numFmtId="2" fontId="8" fillId="0" borderId="27" xfId="9" applyNumberFormat="1" applyFont="1" applyFill="1" applyBorder="1" applyAlignment="1">
      <alignment horizontal="center" vertical="center"/>
    </xf>
    <xf numFmtId="2" fontId="8" fillId="0" borderId="5" xfId="9" applyNumberFormat="1" applyFont="1" applyFill="1" applyBorder="1" applyAlignment="1">
      <alignment horizontal="center" vertical="center"/>
    </xf>
    <xf numFmtId="9" fontId="8" fillId="0" borderId="0" xfId="3" applyFont="1" applyFill="1" applyAlignment="1">
      <alignment vertical="center"/>
    </xf>
    <xf numFmtId="9" fontId="8" fillId="0" borderId="0" xfId="3" applyFont="1" applyFill="1" applyAlignment="1">
      <alignment vertical="center" wrapText="1"/>
    </xf>
    <xf numFmtId="9" fontId="8" fillId="0" borderId="0" xfId="3" applyFont="1" applyFill="1" applyBorder="1" applyAlignment="1">
      <alignment horizontal="right" vertical="center" wrapText="1"/>
    </xf>
    <xf numFmtId="0" fontId="7" fillId="0" borderId="3" xfId="0" applyFont="1" applyFill="1" applyBorder="1" applyAlignment="1">
      <alignment horizontal="center" vertical="center" wrapText="1"/>
    </xf>
    <xf numFmtId="44" fontId="24" fillId="3" borderId="1" xfId="4" applyFont="1" applyFill="1" applyBorder="1" applyAlignment="1" applyProtection="1">
      <alignment horizontal="center" vertical="center" wrapText="1"/>
    </xf>
    <xf numFmtId="44" fontId="24" fillId="3" borderId="1" xfId="4" applyFont="1" applyFill="1" applyBorder="1" applyAlignment="1">
      <alignment horizontal="center" vertical="center"/>
    </xf>
    <xf numFmtId="44" fontId="24" fillId="3" borderId="4" xfId="4" applyFont="1" applyFill="1" applyBorder="1" applyAlignment="1" applyProtection="1">
      <alignment horizontal="center" vertical="center" wrapText="1"/>
    </xf>
    <xf numFmtId="0" fontId="8" fillId="3" borderId="33" xfId="9" applyFont="1" applyFill="1" applyBorder="1" applyAlignment="1">
      <alignment horizontal="center" vertical="center" wrapText="1"/>
    </xf>
    <xf numFmtId="0" fontId="8" fillId="3" borderId="22" xfId="9" applyFont="1" applyFill="1" applyBorder="1" applyAlignment="1">
      <alignment horizontal="center" vertical="center"/>
    </xf>
    <xf numFmtId="44" fontId="7" fillId="3" borderId="1" xfId="4" applyFont="1" applyFill="1" applyBorder="1" applyAlignment="1">
      <alignment horizontal="center" vertical="center"/>
    </xf>
    <xf numFmtId="166" fontId="8" fillId="0" borderId="1" xfId="9" applyNumberFormat="1" applyFont="1" applyFill="1" applyBorder="1" applyAlignment="1">
      <alignment horizontal="right" vertical="center"/>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8" fillId="0" borderId="0" xfId="0" applyFont="1" applyFill="1" applyAlignment="1">
      <alignment horizontal="left" vertical="center" wrapText="1"/>
    </xf>
    <xf numFmtId="0" fontId="7" fillId="0" borderId="1" xfId="0" applyFont="1" applyBorder="1" applyAlignment="1">
      <alignment vertical="center"/>
    </xf>
    <xf numFmtId="0" fontId="8" fillId="3" borderId="0" xfId="0" applyFont="1" applyFill="1" applyAlignment="1">
      <alignment horizontal="left" vertical="center"/>
    </xf>
    <xf numFmtId="0" fontId="8" fillId="0" borderId="0" xfId="0" applyFont="1" applyFill="1" applyAlignment="1">
      <alignment horizontal="left" vertical="center"/>
    </xf>
    <xf numFmtId="0" fontId="7" fillId="0" borderId="1" xfId="0" applyFont="1" applyBorder="1" applyAlignment="1">
      <alignment horizontal="center" vertical="center" wrapText="1"/>
    </xf>
    <xf numFmtId="0" fontId="12" fillId="0" borderId="0" xfId="0" applyFont="1" applyFill="1" applyAlignment="1">
      <alignment horizontal="right" vertical="center"/>
    </xf>
    <xf numFmtId="0" fontId="13" fillId="0" borderId="0" xfId="0" applyFont="1" applyFill="1" applyAlignment="1">
      <alignment vertical="center"/>
    </xf>
    <xf numFmtId="0" fontId="13" fillId="0" borderId="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12" fillId="0" borderId="1" xfId="0" applyFont="1" applyBorder="1" applyAlignment="1">
      <alignment horizontal="right" vertical="center"/>
    </xf>
    <xf numFmtId="0" fontId="12" fillId="0" borderId="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vertical="center"/>
    </xf>
    <xf numFmtId="0" fontId="12" fillId="0" borderId="6" xfId="0" applyFont="1" applyFill="1" applyBorder="1" applyAlignment="1">
      <alignment horizontal="left" vertical="center"/>
    </xf>
    <xf numFmtId="0" fontId="8" fillId="3" borderId="0" xfId="0" applyFont="1" applyFill="1" applyAlignment="1">
      <alignment horizontal="left" vertical="center"/>
    </xf>
    <xf numFmtId="0" fontId="8" fillId="0" borderId="0" xfId="0" applyFont="1" applyFill="1" applyAlignment="1">
      <alignment horizontal="left" vertical="center" wrapText="1"/>
    </xf>
    <xf numFmtId="0" fontId="7" fillId="0" borderId="1" xfId="0" applyFont="1" applyBorder="1" applyAlignment="1">
      <alignment horizontal="center" vertical="center" wrapText="1"/>
    </xf>
    <xf numFmtId="49" fontId="8" fillId="0" borderId="1" xfId="9" applyNumberFormat="1" applyFont="1" applyFill="1" applyBorder="1" applyAlignment="1">
      <alignment horizontal="center" vertical="center" wrapText="1"/>
    </xf>
    <xf numFmtId="166" fontId="9" fillId="0" borderId="3" xfId="9" applyNumberFormat="1" applyFont="1" applyFill="1" applyBorder="1" applyAlignment="1">
      <alignment horizontal="right" vertical="center"/>
    </xf>
    <xf numFmtId="165" fontId="9" fillId="0" borderId="3" xfId="9" applyNumberFormat="1" applyFont="1" applyBorder="1" applyAlignment="1">
      <alignment horizontal="right" vertical="center"/>
    </xf>
    <xf numFmtId="166" fontId="9" fillId="0" borderId="3" xfId="9" applyNumberFormat="1" applyFont="1" applyFill="1" applyBorder="1" applyAlignment="1">
      <alignment horizontal="center" vertical="center"/>
    </xf>
    <xf numFmtId="0" fontId="9" fillId="0" borderId="0" xfId="9" applyFont="1" applyBorder="1" applyAlignment="1">
      <alignment horizontal="center" vertical="center"/>
    </xf>
    <xf numFmtId="165" fontId="9" fillId="0" borderId="3" xfId="9" applyNumberFormat="1" applyFont="1" applyBorder="1" applyAlignment="1">
      <alignment horizontal="center" vertical="center"/>
    </xf>
    <xf numFmtId="165" fontId="9" fillId="0" borderId="3" xfId="9" applyNumberFormat="1" applyFont="1" applyFill="1" applyBorder="1" applyAlignment="1">
      <alignment horizontal="center" vertical="center"/>
    </xf>
    <xf numFmtId="0" fontId="9" fillId="0" borderId="0" xfId="9" applyFont="1" applyFill="1" applyBorder="1" applyAlignment="1">
      <alignment horizontal="center" vertical="center"/>
    </xf>
    <xf numFmtId="165" fontId="9" fillId="0" borderId="3" xfId="9" applyNumberFormat="1" applyFont="1" applyFill="1" applyBorder="1" applyAlignment="1">
      <alignment horizontal="right" vertical="center"/>
    </xf>
    <xf numFmtId="0" fontId="9" fillId="0" borderId="0" xfId="0" applyFont="1" applyFill="1" applyAlignment="1">
      <alignment horizontal="left" vertical="center"/>
    </xf>
    <xf numFmtId="0" fontId="8" fillId="2" borderId="4" xfId="2" applyFont="1" applyFill="1" applyBorder="1" applyAlignment="1">
      <alignment horizontal="center" vertical="center"/>
    </xf>
    <xf numFmtId="0" fontId="8" fillId="2" borderId="27" xfId="2" applyFont="1" applyFill="1" applyBorder="1" applyAlignment="1">
      <alignment horizontal="center" vertical="center" wrapText="1"/>
    </xf>
    <xf numFmtId="167" fontId="8" fillId="2" borderId="22" xfId="2"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2" fontId="7" fillId="2" borderId="1" xfId="0" applyNumberFormat="1" applyFont="1" applyFill="1" applyBorder="1" applyAlignment="1">
      <alignment horizontal="center" vertical="center"/>
    </xf>
    <xf numFmtId="166" fontId="8" fillId="2" borderId="1" xfId="9" applyNumberFormat="1" applyFont="1" applyFill="1" applyBorder="1" applyAlignment="1">
      <alignment horizontal="center" vertical="center"/>
    </xf>
    <xf numFmtId="0" fontId="9" fillId="0" borderId="0" xfId="0" applyFont="1" applyFill="1" applyAlignment="1">
      <alignment horizontal="left" vertical="center" wrapText="1"/>
    </xf>
    <xf numFmtId="0" fontId="7" fillId="0" borderId="1" xfId="0" applyFont="1" applyBorder="1" applyAlignment="1">
      <alignment horizontal="center" vertical="center" wrapText="1"/>
    </xf>
    <xf numFmtId="12" fontId="8" fillId="0" borderId="1" xfId="0" applyNumberFormat="1" applyFont="1" applyBorder="1" applyAlignment="1">
      <alignment horizontal="center" vertical="center" wrapText="1"/>
    </xf>
    <xf numFmtId="0" fontId="9" fillId="0" borderId="14" xfId="9" applyFont="1" applyFill="1" applyBorder="1" applyAlignment="1">
      <alignment horizontal="left" vertical="center"/>
    </xf>
    <xf numFmtId="0" fontId="13" fillId="0" borderId="0" xfId="0" applyFont="1" applyFill="1" applyAlignment="1">
      <alignment horizontal="right" vertical="center"/>
    </xf>
    <xf numFmtId="0" fontId="12" fillId="0" borderId="0" xfId="0" applyFont="1" applyFill="1" applyAlignment="1">
      <alignment vertical="center"/>
    </xf>
    <xf numFmtId="0" fontId="12" fillId="0" borderId="0" xfId="0" applyFont="1" applyFill="1" applyBorder="1" applyAlignment="1">
      <alignment horizontal="left" vertical="center" wrapText="1"/>
    </xf>
    <xf numFmtId="0" fontId="8" fillId="0" borderId="34" xfId="0" applyFont="1" applyBorder="1" applyAlignment="1">
      <alignment horizontal="center" vertical="center"/>
    </xf>
    <xf numFmtId="0" fontId="9" fillId="0" borderId="0" xfId="0" applyFont="1" applyFill="1" applyAlignment="1">
      <alignment vertical="center" wrapText="1"/>
    </xf>
    <xf numFmtId="0" fontId="26" fillId="0" borderId="1" xfId="2" applyNumberFormat="1" applyFont="1" applyFill="1" applyBorder="1" applyAlignment="1">
      <alignment horizontal="center" vertical="center" wrapText="1"/>
    </xf>
    <xf numFmtId="0" fontId="6" fillId="5" borderId="0" xfId="0" applyFont="1" applyFill="1" applyAlignment="1">
      <alignment horizontal="left" vertical="center"/>
    </xf>
    <xf numFmtId="0" fontId="7" fillId="5" borderId="0" xfId="0" applyFont="1" applyFill="1" applyAlignment="1">
      <alignment vertical="center"/>
    </xf>
    <xf numFmtId="0" fontId="6" fillId="5" borderId="1" xfId="0" applyFont="1" applyFill="1" applyBorder="1" applyAlignment="1">
      <alignment horizontal="center" vertical="center" wrapText="1"/>
    </xf>
    <xf numFmtId="0" fontId="27" fillId="5" borderId="4" xfId="2"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27" fillId="5" borderId="1" xfId="2"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8" fillId="0" borderId="1" xfId="0" applyFont="1" applyFill="1" applyBorder="1" applyAlignment="1">
      <alignment wrapText="1"/>
    </xf>
    <xf numFmtId="0" fontId="9" fillId="0" borderId="1" xfId="0" applyFont="1" applyFill="1" applyBorder="1" applyAlignment="1">
      <alignment horizontal="left" vertical="center" wrapText="1"/>
    </xf>
    <xf numFmtId="0" fontId="8" fillId="5" borderId="35" xfId="0" applyFont="1" applyFill="1" applyBorder="1" applyAlignment="1">
      <alignment horizontal="right" vertical="center"/>
    </xf>
    <xf numFmtId="0" fontId="8" fillId="5" borderId="36" xfId="0" applyFont="1" applyFill="1" applyBorder="1" applyAlignment="1">
      <alignment vertical="center"/>
    </xf>
    <xf numFmtId="0" fontId="8" fillId="5" borderId="36" xfId="0" applyFont="1" applyFill="1" applyBorder="1" applyAlignment="1">
      <alignment vertical="center" wrapText="1"/>
    </xf>
    <xf numFmtId="165" fontId="8" fillId="5" borderId="37" xfId="0" applyNumberFormat="1" applyFont="1" applyFill="1" applyBorder="1" applyAlignment="1">
      <alignment horizontal="right" vertical="center" wrapText="1"/>
    </xf>
    <xf numFmtId="0" fontId="8" fillId="5" borderId="38" xfId="0" applyFont="1" applyFill="1" applyBorder="1" applyAlignment="1">
      <alignment horizontal="right" vertical="center"/>
    </xf>
    <xf numFmtId="0" fontId="8" fillId="5" borderId="39" xfId="0" applyFont="1" applyFill="1" applyBorder="1" applyAlignment="1">
      <alignment vertical="center"/>
    </xf>
    <xf numFmtId="0" fontId="8" fillId="5" borderId="39" xfId="0" applyFont="1" applyFill="1" applyBorder="1" applyAlignment="1">
      <alignment vertical="center" wrapText="1"/>
    </xf>
    <xf numFmtId="165" fontId="8" fillId="5" borderId="40" xfId="0" applyNumberFormat="1" applyFont="1" applyFill="1" applyBorder="1" applyAlignment="1">
      <alignment horizontal="right" vertical="center" wrapText="1"/>
    </xf>
    <xf numFmtId="0" fontId="8" fillId="5" borderId="41" xfId="0" applyFont="1" applyFill="1" applyBorder="1" applyAlignment="1">
      <alignment horizontal="right" vertical="center"/>
    </xf>
    <xf numFmtId="0" fontId="8" fillId="5" borderId="42" xfId="0" applyFont="1" applyFill="1" applyBorder="1" applyAlignment="1">
      <alignment vertical="center"/>
    </xf>
    <xf numFmtId="0" fontId="8" fillId="5" borderId="42" xfId="0" applyFont="1" applyFill="1" applyBorder="1" applyAlignment="1">
      <alignment vertical="center" wrapText="1"/>
    </xf>
    <xf numFmtId="165" fontId="8" fillId="5" borderId="42" xfId="0" applyNumberFormat="1" applyFont="1" applyFill="1" applyBorder="1" applyAlignment="1">
      <alignment horizontal="right" vertical="center" wrapText="1"/>
    </xf>
    <xf numFmtId="44" fontId="8" fillId="5" borderId="42" xfId="0" applyNumberFormat="1" applyFont="1" applyFill="1" applyBorder="1" applyAlignment="1">
      <alignment vertical="center" wrapText="1"/>
    </xf>
    <xf numFmtId="0" fontId="8" fillId="5" borderId="43" xfId="0" applyFont="1" applyFill="1" applyBorder="1" applyAlignment="1">
      <alignment vertical="center"/>
    </xf>
    <xf numFmtId="0" fontId="8" fillId="5" borderId="41" xfId="0" applyFont="1" applyFill="1" applyBorder="1" applyAlignment="1">
      <alignment horizontal="left" vertical="center" wrapText="1"/>
    </xf>
    <xf numFmtId="0" fontId="8" fillId="5" borderId="42" xfId="0" applyFont="1" applyFill="1" applyBorder="1" applyAlignment="1">
      <alignment horizontal="left" vertical="center" wrapText="1"/>
    </xf>
    <xf numFmtId="0" fontId="8" fillId="5" borderId="43" xfId="0" applyFont="1" applyFill="1" applyBorder="1" applyAlignment="1">
      <alignment horizontal="left" vertical="center" wrapText="1"/>
    </xf>
    <xf numFmtId="0" fontId="13" fillId="0" borderId="6" xfId="0" applyFont="1" applyBorder="1" applyAlignment="1">
      <alignment horizontal="left" vertical="center" wrapText="1"/>
    </xf>
    <xf numFmtId="0" fontId="13" fillId="0" borderId="13" xfId="0" applyFont="1" applyBorder="1" applyAlignment="1">
      <alignment horizontal="left" vertical="center" wrapText="1"/>
    </xf>
    <xf numFmtId="0" fontId="13" fillId="0" borderId="5" xfId="0" applyFont="1" applyBorder="1" applyAlignment="1">
      <alignment horizontal="left" vertical="center" wrapText="1"/>
    </xf>
    <xf numFmtId="0" fontId="12" fillId="0" borderId="6" xfId="0" applyFont="1" applyFill="1" applyBorder="1" applyAlignment="1">
      <alignment vertical="center" wrapText="1"/>
    </xf>
    <xf numFmtId="0" fontId="0" fillId="0" borderId="13" xfId="0" applyBorder="1" applyAlignment="1">
      <alignment vertical="center" wrapText="1"/>
    </xf>
    <xf numFmtId="0" fontId="0" fillId="0" borderId="5" xfId="0" applyBorder="1" applyAlignment="1">
      <alignment vertical="center" wrapText="1"/>
    </xf>
    <xf numFmtId="0" fontId="12" fillId="0" borderId="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5" borderId="6" xfId="0" applyFont="1" applyFill="1" applyBorder="1" applyAlignment="1">
      <alignment horizontal="left" vertical="center" wrapText="1"/>
    </xf>
    <xf numFmtId="0" fontId="12" fillId="5" borderId="13"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9" fillId="0" borderId="0" xfId="0" applyFont="1" applyAlignment="1">
      <alignment horizontal="left" vertical="center" wrapText="1"/>
    </xf>
    <xf numFmtId="0" fontId="9" fillId="0" borderId="0" xfId="0" applyFont="1" applyFill="1" applyAlignment="1">
      <alignment horizontal="left" vertical="center" wrapText="1"/>
    </xf>
    <xf numFmtId="0" fontId="9" fillId="2" borderId="0" xfId="0" applyFont="1" applyFill="1" applyAlignment="1">
      <alignment horizontal="left" vertical="center" wrapText="1"/>
    </xf>
    <xf numFmtId="0" fontId="8" fillId="2" borderId="5" xfId="2" applyFont="1" applyFill="1" applyBorder="1" applyAlignment="1">
      <alignment horizontal="left" vertical="center" wrapText="1"/>
    </xf>
    <xf numFmtId="0" fontId="7" fillId="0" borderId="1" xfId="0" applyFont="1" applyBorder="1" applyAlignment="1">
      <alignment vertical="center" wrapText="1"/>
    </xf>
    <xf numFmtId="0" fontId="7" fillId="0" borderId="6" xfId="0" applyFont="1" applyBorder="1" applyAlignment="1">
      <alignment vertical="center" wrapText="1"/>
    </xf>
    <xf numFmtId="0" fontId="14" fillId="2" borderId="1" xfId="0" applyFont="1" applyFill="1" applyBorder="1" applyAlignment="1">
      <alignment vertical="center" wrapText="1"/>
    </xf>
    <xf numFmtId="0" fontId="15" fillId="0" borderId="1" xfId="0" applyFont="1" applyBorder="1" applyAlignment="1">
      <alignment vertical="center" wrapText="1"/>
    </xf>
    <xf numFmtId="0" fontId="14" fillId="0" borderId="1" xfId="0" applyFont="1" applyBorder="1" applyAlignment="1">
      <alignment vertical="center" wrapText="1"/>
    </xf>
    <xf numFmtId="0" fontId="15" fillId="0" borderId="1" xfId="0" applyFont="1" applyBorder="1" applyAlignment="1">
      <alignment vertical="center"/>
    </xf>
    <xf numFmtId="0" fontId="8" fillId="0" borderId="0" xfId="0" applyFont="1" applyAlignment="1">
      <alignment horizontal="left" vertical="center" wrapText="1"/>
    </xf>
    <xf numFmtId="0" fontId="8" fillId="3" borderId="0" xfId="0" applyFont="1" applyFill="1" applyAlignment="1">
      <alignment horizontal="left"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7" fillId="0" borderId="10" xfId="0" applyFont="1" applyBorder="1" applyAlignment="1">
      <alignment horizontal="center" vertical="center" wrapText="1"/>
    </xf>
    <xf numFmtId="0" fontId="8" fillId="0" borderId="1" xfId="0" applyFont="1" applyFill="1" applyBorder="1" applyAlignment="1">
      <alignment horizontal="left" vertical="center" wrapText="1"/>
    </xf>
  </cellXfs>
  <cellStyles count="27">
    <cellStyle name="Default" xfId="17"/>
    <cellStyle name="Dziesiętny" xfId="5" builtinId="3"/>
    <cellStyle name="Dziesiętny 2" xfId="8"/>
    <cellStyle name="Dziesiętny 2 2" xfId="14"/>
    <cellStyle name="Dziesiętny 3" xfId="13"/>
    <cellStyle name="Dziesiętny 4" xfId="23"/>
    <cellStyle name="Excel Built-in Normal" xfId="7"/>
    <cellStyle name="Hiperłącze 2" xfId="1"/>
    <cellStyle name="Normal 2" xfId="12"/>
    <cellStyle name="Normal_Sheet2" xfId="20"/>
    <cellStyle name="Normalny" xfId="0" builtinId="0"/>
    <cellStyle name="Normalny 2" xfId="2"/>
    <cellStyle name="Normalny 2 4" xfId="19"/>
    <cellStyle name="Normalny 3" xfId="9"/>
    <cellStyle name="Normalny 4" xfId="6"/>
    <cellStyle name="Normalny 5" xfId="10"/>
    <cellStyle name="Normalny 6" xfId="11"/>
    <cellStyle name="Procentowy" xfId="3" builtinId="5"/>
    <cellStyle name="Procentowy 2" xfId="18"/>
    <cellStyle name="Procentowy 2 2" xfId="21"/>
    <cellStyle name="Procentowy 3" xfId="16"/>
    <cellStyle name="Walutowy" xfId="4" builtinId="4"/>
    <cellStyle name="Walutowy 2" xfId="22"/>
    <cellStyle name="Walutowy 2 2" xfId="26"/>
    <cellStyle name="Walutowy 3" xfId="15"/>
    <cellStyle name="Walutowy 3 2" xfId="25"/>
    <cellStyle name="Walutowy 4" xfId="24"/>
  </cellStyles>
  <dxfs count="26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327</xdr:row>
      <xdr:rowOff>0</xdr:rowOff>
    </xdr:from>
    <xdr:to>
      <xdr:col>9</xdr:col>
      <xdr:colOff>76200</xdr:colOff>
      <xdr:row>329</xdr:row>
      <xdr:rowOff>0</xdr:rowOff>
    </xdr:to>
    <xdr:sp macro="" textlink="">
      <xdr:nvSpPr>
        <xdr:cNvPr id="2" name="Text Box 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 name="Text Box 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4" name="Text Box 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5" name="Text Box 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6" name="Text Box 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7" name="Text Box 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8" name="Text Box 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9" name="Text Box 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0" name="Text Box 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1" name="Text Box 1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2" name="Text Box 1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3" name="Text Box 1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4" name="Text Box 1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5" name="Text Box 1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6" name="Text Box 1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7" name="Text Box 1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8" name="Text Box 1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19" name="Text Box 1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0" name="Text Box 1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1" name="Text Box 2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2" name="Text Box 2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3" name="Text Box 2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4" name="Text Box 2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5" name="Text Box 2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6" name="Text Box 2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7" name="Text Box 2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8" name="Text Box 2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29" name="Text Box 2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0" name="Text Box 2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1" name="Text Box 3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2" name="Text Box 31"/>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3" name="Text Box 32"/>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4" name="Text Box 33"/>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5" name="Text Box 34"/>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6" name="Text Box 35"/>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7" name="Text Box 36"/>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8" name="Text Box 37"/>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39" name="Text Box 38"/>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40" name="Text Box 39"/>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0</xdr:rowOff>
    </xdr:to>
    <xdr:sp macro="" textlink="">
      <xdr:nvSpPr>
        <xdr:cNvPr id="41" name="Text Box 40"/>
        <xdr:cNvSpPr txBox="1">
          <a:spLocks noChangeArrowheads="1"/>
        </xdr:cNvSpPr>
      </xdr:nvSpPr>
      <xdr:spPr bwMode="auto">
        <a:xfrm>
          <a:off x="4892040" y="46360080"/>
          <a:ext cx="76200" cy="2590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2" name="Text Box 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3" name="Text Box 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4" name="Text Box 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5" name="Text Box 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6" name="Text Box 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7" name="Text Box 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8" name="Text Box 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49" name="Text Box 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0" name="Text Box 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1" name="Text Box 1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2" name="Text Box 1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3" name="Text Box 1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4" name="Text Box 1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5" name="Text Box 1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6" name="Text Box 1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7" name="Text Box 1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8" name="Text Box 1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59" name="Text Box 1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0" name="Text Box 1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1" name="Text Box 2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2" name="Text Box 2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3" name="Text Box 2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4" name="Text Box 2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5" name="Text Box 2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6" name="Text Box 2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7" name="Text Box 2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8" name="Text Box 2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69" name="Text Box 2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0" name="Text Box 2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1" name="Text Box 3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2" name="Text Box 31"/>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3" name="Text Box 32"/>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4" name="Text Box 33"/>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5" name="Text Box 34"/>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6" name="Text Box 35"/>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7" name="Text Box 36"/>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8" name="Text Box 37"/>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79" name="Text Box 38"/>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80" name="Text Box 39"/>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95250</xdr:rowOff>
    </xdr:to>
    <xdr:sp macro="" textlink="">
      <xdr:nvSpPr>
        <xdr:cNvPr id="81" name="Text Box 40"/>
        <xdr:cNvSpPr txBox="1">
          <a:spLocks noChangeArrowheads="1"/>
        </xdr:cNvSpPr>
      </xdr:nvSpPr>
      <xdr:spPr bwMode="auto">
        <a:xfrm>
          <a:off x="4892040" y="46360080"/>
          <a:ext cx="76200" cy="60540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2" name="Text Box 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3" name="Text Box 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4" name="Text Box 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5" name="Text Box 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6" name="Text Box 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7" name="Text Box 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8" name="Text Box 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89" name="Text Box 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0" name="Text Box 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1" name="Text Box 1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2" name="Text Box 1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3" name="Text Box 1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4" name="Text Box 1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5" name="Text Box 1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6" name="Text Box 1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7" name="Text Box 1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8" name="Text Box 1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99" name="Text Box 1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0" name="Text Box 1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1" name="Text Box 2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2" name="Text Box 2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3" name="Text Box 2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4" name="Text Box 2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5" name="Text Box 2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6" name="Text Box 2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7" name="Text Box 2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8" name="Text Box 2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09" name="Text Box 2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0" name="Text Box 2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1" name="Text Box 3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2" name="Text Box 31"/>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3" name="Text Box 32"/>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4" name="Text Box 33"/>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5" name="Text Box 34"/>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6" name="Text Box 35"/>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7" name="Text Box 36"/>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8" name="Text Box 37"/>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19" name="Text Box 38"/>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20" name="Text Box 39"/>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373</xdr:row>
      <xdr:rowOff>85725</xdr:rowOff>
    </xdr:to>
    <xdr:sp macro="" textlink="">
      <xdr:nvSpPr>
        <xdr:cNvPr id="121" name="Text Box 40"/>
        <xdr:cNvSpPr txBox="1">
          <a:spLocks noChangeArrowheads="1"/>
        </xdr:cNvSpPr>
      </xdr:nvSpPr>
      <xdr:spPr bwMode="auto">
        <a:xfrm>
          <a:off x="4892040" y="46360080"/>
          <a:ext cx="76200" cy="60445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2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3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4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5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6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16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723900</xdr:colOff>
      <xdr:row>327</xdr:row>
      <xdr:rowOff>0</xdr:rowOff>
    </xdr:from>
    <xdr:to>
      <xdr:col>10</xdr:col>
      <xdr:colOff>76200</xdr:colOff>
      <xdr:row>381</xdr:row>
      <xdr:rowOff>104775</xdr:rowOff>
    </xdr:to>
    <xdr:sp macro="" textlink="">
      <xdr:nvSpPr>
        <xdr:cNvPr id="162" name="Text Box 1"/>
        <xdr:cNvSpPr txBox="1">
          <a:spLocks noChangeArrowheads="1"/>
        </xdr:cNvSpPr>
      </xdr:nvSpPr>
      <xdr:spPr bwMode="auto">
        <a:xfrm>
          <a:off x="5471160" y="46360080"/>
          <a:ext cx="76200" cy="7099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3" name="Text Box 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4" name="Text Box 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5" name="Text Box 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6" name="Text Box 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7" name="Text Box 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8" name="Text Box 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69" name="Text Box 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0" name="Text Box 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1" name="Text Box 1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2" name="Text Box 11"/>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3" name="Text Box 1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4" name="Text Box 1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5" name="Text Box 1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6" name="Text Box 1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7" name="Text Box 1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8" name="Text Box 1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79" name="Text Box 1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0" name="Text Box 1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1" name="Text Box 2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2" name="Text Box 21"/>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3" name="Text Box 2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4" name="Text Box 2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5" name="Text Box 2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6" name="Text Box 2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7" name="Text Box 2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8" name="Text Box 2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89" name="Text Box 2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0" name="Text Box 2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1" name="Text Box 3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2" name="Text Box 31"/>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3" name="Text Box 32"/>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4" name="Text Box 33"/>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5" name="Text Box 34"/>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6" name="Text Box 35"/>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7" name="Text Box 36"/>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8" name="Text Box 37"/>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199" name="Text Box 38"/>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200" name="Text Box 39"/>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381</xdr:row>
      <xdr:rowOff>114300</xdr:rowOff>
    </xdr:to>
    <xdr:sp macro="" textlink="">
      <xdr:nvSpPr>
        <xdr:cNvPr id="201" name="Text Box 40"/>
        <xdr:cNvSpPr txBox="1">
          <a:spLocks noChangeArrowheads="1"/>
        </xdr:cNvSpPr>
      </xdr:nvSpPr>
      <xdr:spPr bwMode="auto">
        <a:xfrm>
          <a:off x="4229100" y="46360080"/>
          <a:ext cx="76200" cy="7109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327</xdr:row>
      <xdr:rowOff>0</xdr:rowOff>
    </xdr:from>
    <xdr:to>
      <xdr:col>10</xdr:col>
      <xdr:colOff>381000</xdr:colOff>
      <xdr:row>328</xdr:row>
      <xdr:rowOff>76200</xdr:rowOff>
    </xdr:to>
    <xdr:sp macro="" textlink="">
      <xdr:nvSpPr>
        <xdr:cNvPr id="202" name="Text Box 1"/>
        <xdr:cNvSpPr txBox="1">
          <a:spLocks noChangeArrowheads="1"/>
        </xdr:cNvSpPr>
      </xdr:nvSpPr>
      <xdr:spPr bwMode="auto">
        <a:xfrm>
          <a:off x="577596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0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1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2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3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4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5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6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7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8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29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0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1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2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3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4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5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6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7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8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39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0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1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2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3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4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5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6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7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8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49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0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1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2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3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4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5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2" name="Text Box 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3" name="Text Box 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4" name="Text Box 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5" name="Text Box 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6" name="Text Box 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7" name="Text Box 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8" name="Text Box 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69" name="Text Box 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0" name="Text Box 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1" name="Text Box 1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2" name="Text Box 1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3" name="Text Box 1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4" name="Text Box 1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5" name="Text Box 1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6" name="Text Box 1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7" name="Text Box 1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8" name="Text Box 1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79" name="Text Box 1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0" name="Text Box 1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1" name="Text Box 2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2" name="Text Box 2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3" name="Text Box 2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4" name="Text Box 2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5" name="Text Box 2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6" name="Text Box 2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7" name="Text Box 2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8" name="Text Box 2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89" name="Text Box 2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0" name="Text Box 2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1" name="Text Box 3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2" name="Text Box 31"/>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3" name="Text Box 32"/>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4" name="Text Box 33"/>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5" name="Text Box 34"/>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6" name="Text Box 35"/>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7" name="Text Box 36"/>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8" name="Text Box 37"/>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599" name="Text Box 38"/>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600" name="Text Box 39"/>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76200</xdr:rowOff>
    </xdr:to>
    <xdr:sp macro="" textlink="">
      <xdr:nvSpPr>
        <xdr:cNvPr id="601" name="Text Box 40"/>
        <xdr:cNvSpPr txBox="1">
          <a:spLocks noChangeArrowheads="1"/>
        </xdr:cNvSpPr>
      </xdr:nvSpPr>
      <xdr:spPr bwMode="auto">
        <a:xfrm>
          <a:off x="4892040" y="463600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2" name="Text Box 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3" name="Text Box 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4" name="Text Box 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5" name="Text Box 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6" name="Text Box 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7" name="Text Box 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8" name="Text Box 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09" name="Text Box 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0" name="Text Box 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1" name="Text Box 1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2" name="Text Box 1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3" name="Text Box 1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4" name="Text Box 1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5" name="Text Box 1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6" name="Text Box 1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7" name="Text Box 1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8" name="Text Box 1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19" name="Text Box 1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0" name="Text Box 1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1" name="Text Box 2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2" name="Text Box 2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3" name="Text Box 2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4" name="Text Box 2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5" name="Text Box 2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6" name="Text Box 2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7" name="Text Box 2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8" name="Text Box 2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29" name="Text Box 2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0" name="Text Box 2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1" name="Text Box 3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2" name="Text Box 3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3" name="Text Box 3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4" name="Text Box 3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5" name="Text Box 3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6" name="Text Box 3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7" name="Text Box 3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8" name="Text Box 3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39" name="Text Box 3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40" name="Text Box 3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641" name="Text Box 4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2" name="Text Box 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3" name="Text Box 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4" name="Text Box 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5" name="Text Box 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6" name="Text Box 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7" name="Text Box 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8" name="Text Box 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49" name="Text Box 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0" name="Text Box 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1" name="Text Box 1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2" name="Text Box 1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3" name="Text Box 1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4" name="Text Box 1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5" name="Text Box 1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6" name="Text Box 1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7" name="Text Box 1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8" name="Text Box 1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59" name="Text Box 1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0" name="Text Box 1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1" name="Text Box 2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2" name="Text Box 2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3" name="Text Box 2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4" name="Text Box 2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5" name="Text Box 2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6" name="Text Box 2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7" name="Text Box 2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8" name="Text Box 2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69" name="Text Box 2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0" name="Text Box 2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1" name="Text Box 3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2" name="Text Box 3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3" name="Text Box 3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4" name="Text Box 3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5" name="Text Box 3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6" name="Text Box 3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7" name="Text Box 3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8" name="Text Box 3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79" name="Text Box 3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0" name="Text Box 3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1" name="Text Box 4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2" name="Text Box 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3" name="Text Box 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4" name="Text Box 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5" name="Text Box 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6" name="Text Box 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7" name="Text Box 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8" name="Text Box 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89" name="Text Box 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0" name="Text Box 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1" name="Text Box 1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2" name="Text Box 1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3" name="Text Box 1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4" name="Text Box 1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5" name="Text Box 1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6" name="Text Box 1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7" name="Text Box 1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8" name="Text Box 1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699" name="Text Box 1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0" name="Text Box 1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1" name="Text Box 2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2" name="Text Box 2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3" name="Text Box 2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4" name="Text Box 2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5" name="Text Box 2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6" name="Text Box 2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7" name="Text Box 2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8" name="Text Box 2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09" name="Text Box 2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0" name="Text Box 2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1" name="Text Box 3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2" name="Text Box 31"/>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3" name="Text Box 32"/>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4" name="Text Box 33"/>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5" name="Text Box 34"/>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6" name="Text Box 35"/>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7" name="Text Box 36"/>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8" name="Text Box 37"/>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19" name="Text Box 38"/>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20" name="Text Box 39"/>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63500</xdr:rowOff>
    </xdr:to>
    <xdr:sp macro="" textlink="">
      <xdr:nvSpPr>
        <xdr:cNvPr id="721" name="Text Box 40"/>
        <xdr:cNvSpPr txBox="1">
          <a:spLocks noChangeArrowheads="1"/>
        </xdr:cNvSpPr>
      </xdr:nvSpPr>
      <xdr:spPr bwMode="auto">
        <a:xfrm>
          <a:off x="4892040" y="46360080"/>
          <a:ext cx="76200" cy="3225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2" name="Text Box 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3" name="Text Box 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4" name="Text Box 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5" name="Text Box 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6" name="Text Box 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7" name="Text Box 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8" name="Text Box 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29" name="Text Box 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0" name="Text Box 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1" name="Text Box 1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2" name="Text Box 1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3" name="Text Box 1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4" name="Text Box 1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5" name="Text Box 1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6" name="Text Box 1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7" name="Text Box 1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8" name="Text Box 1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39" name="Text Box 1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0" name="Text Box 1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1" name="Text Box 2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2" name="Text Box 2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3" name="Text Box 2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4" name="Text Box 2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5" name="Text Box 2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6" name="Text Box 2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7" name="Text Box 2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8" name="Text Box 2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49" name="Text Box 2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0" name="Text Box 2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1" name="Text Box 3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2" name="Text Box 31"/>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3" name="Text Box 32"/>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4" name="Text Box 33"/>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5" name="Text Box 34"/>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6" name="Text Box 35"/>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7" name="Text Box 36"/>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8" name="Text Box 37"/>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59" name="Text Box 38"/>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60" name="Text Box 39"/>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330</xdr:row>
      <xdr:rowOff>3175</xdr:rowOff>
    </xdr:to>
    <xdr:sp macro="" textlink="">
      <xdr:nvSpPr>
        <xdr:cNvPr id="761" name="Text Box 40"/>
        <xdr:cNvSpPr txBox="1">
          <a:spLocks noChangeArrowheads="1"/>
        </xdr:cNvSpPr>
      </xdr:nvSpPr>
      <xdr:spPr bwMode="auto">
        <a:xfrm>
          <a:off x="4892040" y="46360080"/>
          <a:ext cx="76200" cy="391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2" name="Text Box 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3" name="Text Box 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4" name="Text Box 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5" name="Text Box 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6" name="Text Box 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7" name="Text Box 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8" name="Text Box 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69" name="Text Box 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0" name="Text Box 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1" name="Text Box 1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2" name="Text Box 1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3" name="Text Box 1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4" name="Text Box 1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5" name="Text Box 1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6" name="Text Box 1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7" name="Text Box 1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8" name="Text Box 1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79" name="Text Box 1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0" name="Text Box 1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1" name="Text Box 2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2" name="Text Box 2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3" name="Text Box 2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4" name="Text Box 2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5" name="Text Box 2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6" name="Text Box 2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7" name="Text Box 2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8" name="Text Box 2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89" name="Text Box 2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0" name="Text Box 2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1" name="Text Box 3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2" name="Text Box 31"/>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3" name="Text Box 32"/>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4" name="Text Box 33"/>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5" name="Text Box 34"/>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6" name="Text Box 35"/>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7" name="Text Box 36"/>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8" name="Text Box 37"/>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799" name="Text Box 38"/>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800" name="Text Box 39"/>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82550</xdr:rowOff>
    </xdr:to>
    <xdr:sp macro="" textlink="">
      <xdr:nvSpPr>
        <xdr:cNvPr id="801" name="Text Box 40"/>
        <xdr:cNvSpPr txBox="1">
          <a:spLocks noChangeArrowheads="1"/>
        </xdr:cNvSpPr>
      </xdr:nvSpPr>
      <xdr:spPr bwMode="auto">
        <a:xfrm>
          <a:off x="4892040" y="46360080"/>
          <a:ext cx="76200" cy="3416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2" name="Text Box 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3" name="Text Box 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4" name="Text Box 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5" name="Text Box 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6" name="Text Box 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7" name="Text Box 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8" name="Text Box 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09" name="Text Box 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0" name="Text Box 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1" name="Text Box 1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2" name="Text Box 1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3" name="Text Box 1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4" name="Text Box 1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5" name="Text Box 1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6" name="Text Box 1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7" name="Text Box 1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8" name="Text Box 1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19" name="Text Box 1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0" name="Text Box 1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1" name="Text Box 2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2" name="Text Box 2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3" name="Text Box 2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4" name="Text Box 2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5" name="Text Box 2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6" name="Text Box 2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7" name="Text Box 2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8" name="Text Box 2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29" name="Text Box 2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0" name="Text Box 2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1" name="Text Box 3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2" name="Text Box 31"/>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3" name="Text Box 32"/>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4" name="Text Box 33"/>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5" name="Text Box 34"/>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6" name="Text Box 35"/>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7" name="Text Box 36"/>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8" name="Text Box 37"/>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39" name="Text Box 38"/>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40" name="Text Box 39"/>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331</xdr:row>
      <xdr:rowOff>635</xdr:rowOff>
    </xdr:to>
    <xdr:sp macro="" textlink="">
      <xdr:nvSpPr>
        <xdr:cNvPr id="841" name="Text Box 40"/>
        <xdr:cNvSpPr txBox="1">
          <a:spLocks noChangeArrowheads="1"/>
        </xdr:cNvSpPr>
      </xdr:nvSpPr>
      <xdr:spPr bwMode="auto">
        <a:xfrm>
          <a:off x="4892040" y="46360080"/>
          <a:ext cx="76200" cy="5187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327</xdr:row>
      <xdr:rowOff>0</xdr:rowOff>
    </xdr:from>
    <xdr:ext cx="76200" cy="495300"/>
    <xdr:sp macro="" textlink="">
      <xdr:nvSpPr>
        <xdr:cNvPr id="84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4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5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6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7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8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88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8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89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0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1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2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2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9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6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7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8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99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00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00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4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5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6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7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8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09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0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1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1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6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7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8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19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0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0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19050</xdr:colOff>
      <xdr:row>327</xdr:row>
      <xdr:rowOff>0</xdr:rowOff>
    </xdr:from>
    <xdr:ext cx="76200" cy="495300"/>
    <xdr:sp macro="" textlink="">
      <xdr:nvSpPr>
        <xdr:cNvPr id="1202" name="Text Box 1"/>
        <xdr:cNvSpPr txBox="1">
          <a:spLocks noChangeArrowheads="1"/>
        </xdr:cNvSpPr>
      </xdr:nvSpPr>
      <xdr:spPr bwMode="auto">
        <a:xfrm>
          <a:off x="491109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12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4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5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6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7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8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128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9</xdr:col>
      <xdr:colOff>0</xdr:colOff>
      <xdr:row>327</xdr:row>
      <xdr:rowOff>0</xdr:rowOff>
    </xdr:from>
    <xdr:to>
      <xdr:col>9</xdr:col>
      <xdr:colOff>76200</xdr:colOff>
      <xdr:row>329</xdr:row>
      <xdr:rowOff>1</xdr:rowOff>
    </xdr:to>
    <xdr:sp macro="" textlink="">
      <xdr:nvSpPr>
        <xdr:cNvPr id="1282" name="Text Box 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3" name="Text Box 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4" name="Text Box 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5" name="Text Box 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6" name="Text Box 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7" name="Text Box 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8" name="Text Box 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89" name="Text Box 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0" name="Text Box 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1" name="Text Box 1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2" name="Text Box 1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3" name="Text Box 1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4" name="Text Box 1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5" name="Text Box 1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6" name="Text Box 1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7" name="Text Box 1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8" name="Text Box 1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299" name="Text Box 1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0" name="Text Box 1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1" name="Text Box 2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2" name="Text Box 2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3" name="Text Box 2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4" name="Text Box 2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5" name="Text Box 2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6" name="Text Box 2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7" name="Text Box 2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8" name="Text Box 2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09" name="Text Box 2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0" name="Text Box 2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1" name="Text Box 3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2" name="Text Box 31"/>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3" name="Text Box 32"/>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4" name="Text Box 33"/>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5" name="Text Box 34"/>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6" name="Text Box 35"/>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7" name="Text Box 36"/>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8" name="Text Box 37"/>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19" name="Text Box 38"/>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20" name="Text Box 39"/>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1</xdr:rowOff>
    </xdr:to>
    <xdr:sp macro="" textlink="">
      <xdr:nvSpPr>
        <xdr:cNvPr id="1321" name="Text Box 40"/>
        <xdr:cNvSpPr txBox="1">
          <a:spLocks noChangeArrowheads="1"/>
        </xdr:cNvSpPr>
      </xdr:nvSpPr>
      <xdr:spPr bwMode="auto">
        <a:xfrm>
          <a:off x="4892040" y="46360080"/>
          <a:ext cx="76200" cy="2590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2" name="Text Box 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3" name="Text Box 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4" name="Text Box 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5" name="Text Box 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6" name="Text Box 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7" name="Text Box 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8" name="Text Box 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29" name="Text Box 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0" name="Text Box 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1" name="Text Box 1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2" name="Text Box 1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3" name="Text Box 1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4" name="Text Box 1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5" name="Text Box 1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6" name="Text Box 1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7" name="Text Box 1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8" name="Text Box 1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39" name="Text Box 1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0" name="Text Box 1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1" name="Text Box 2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2" name="Text Box 2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3" name="Text Box 2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4" name="Text Box 2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5" name="Text Box 2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6" name="Text Box 2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7" name="Text Box 2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8" name="Text Box 2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49" name="Text Box 2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0" name="Text Box 2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1" name="Text Box 3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2" name="Text Box 31"/>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3" name="Text Box 32"/>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4" name="Text Box 33"/>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5" name="Text Box 34"/>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6" name="Text Box 35"/>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7" name="Text Box 36"/>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8" name="Text Box 37"/>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59" name="Text Box 38"/>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60" name="Text Box 39"/>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114302</xdr:rowOff>
    </xdr:to>
    <xdr:sp macro="" textlink="">
      <xdr:nvSpPr>
        <xdr:cNvPr id="1361" name="Text Box 40"/>
        <xdr:cNvSpPr txBox="1">
          <a:spLocks noChangeArrowheads="1"/>
        </xdr:cNvSpPr>
      </xdr:nvSpPr>
      <xdr:spPr bwMode="auto">
        <a:xfrm>
          <a:off x="4892040" y="46360080"/>
          <a:ext cx="76200" cy="56845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2" name="Text Box 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3" name="Text Box 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4" name="Text Box 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5" name="Text Box 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6" name="Text Box 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7" name="Text Box 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8" name="Text Box 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69" name="Text Box 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0" name="Text Box 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1" name="Text Box 1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2" name="Text Box 1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3" name="Text Box 1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4" name="Text Box 1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5" name="Text Box 1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6" name="Text Box 1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7" name="Text Box 1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8" name="Text Box 1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79" name="Text Box 1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0" name="Text Box 1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1" name="Text Box 2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2" name="Text Box 2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3" name="Text Box 2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4" name="Text Box 2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5" name="Text Box 2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6" name="Text Box 2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7" name="Text Box 2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8" name="Text Box 2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89" name="Text Box 2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0" name="Text Box 2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1" name="Text Box 3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2" name="Text Box 31"/>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3" name="Text Box 32"/>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4" name="Text Box 33"/>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5" name="Text Box 34"/>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6" name="Text Box 35"/>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7" name="Text Box 36"/>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8" name="Text Box 37"/>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399" name="Text Box 38"/>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400" name="Text Box 39"/>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370</xdr:row>
      <xdr:rowOff>104777</xdr:rowOff>
    </xdr:to>
    <xdr:sp macro="" textlink="">
      <xdr:nvSpPr>
        <xdr:cNvPr id="1401" name="Text Box 40"/>
        <xdr:cNvSpPr txBox="1">
          <a:spLocks noChangeArrowheads="1"/>
        </xdr:cNvSpPr>
      </xdr:nvSpPr>
      <xdr:spPr bwMode="auto">
        <a:xfrm>
          <a:off x="4892040" y="46360080"/>
          <a:ext cx="76200" cy="56749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0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1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2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3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4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4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438150</xdr:colOff>
      <xdr:row>327</xdr:row>
      <xdr:rowOff>0</xdr:rowOff>
    </xdr:from>
    <xdr:to>
      <xdr:col>9</xdr:col>
      <xdr:colOff>514350</xdr:colOff>
      <xdr:row>382</xdr:row>
      <xdr:rowOff>2</xdr:rowOff>
    </xdr:to>
    <xdr:sp macro="" textlink="">
      <xdr:nvSpPr>
        <xdr:cNvPr id="1442" name="Text Box 1"/>
        <xdr:cNvSpPr txBox="1">
          <a:spLocks noChangeArrowheads="1"/>
        </xdr:cNvSpPr>
      </xdr:nvSpPr>
      <xdr:spPr bwMode="auto">
        <a:xfrm>
          <a:off x="5330190" y="46360080"/>
          <a:ext cx="76200" cy="71247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3" name="Text Box 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4" name="Text Box 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5" name="Text Box 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6" name="Text Box 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7" name="Text Box 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8" name="Text Box 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49" name="Text Box 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0" name="Text Box 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1" name="Text Box 1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2" name="Text Box 11"/>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3" name="Text Box 1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4" name="Text Box 1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5" name="Text Box 1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6" name="Text Box 1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7" name="Text Box 1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8" name="Text Box 1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59" name="Text Box 1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0" name="Text Box 1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1" name="Text Box 2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2" name="Text Box 21"/>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3" name="Text Box 2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4" name="Text Box 2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5" name="Text Box 2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6" name="Text Box 2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7" name="Text Box 2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8" name="Text Box 2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69" name="Text Box 2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0" name="Text Box 2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1" name="Text Box 3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2" name="Text Box 31"/>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3" name="Text Box 32"/>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4" name="Text Box 33"/>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5" name="Text Box 34"/>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6" name="Text Box 35"/>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7" name="Text Box 36"/>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8" name="Text Box 37"/>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79" name="Text Box 38"/>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80" name="Text Box 39"/>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382</xdr:row>
      <xdr:rowOff>47627</xdr:rowOff>
    </xdr:to>
    <xdr:sp macro="" textlink="">
      <xdr:nvSpPr>
        <xdr:cNvPr id="1481" name="Text Box 40"/>
        <xdr:cNvSpPr txBox="1">
          <a:spLocks noChangeArrowheads="1"/>
        </xdr:cNvSpPr>
      </xdr:nvSpPr>
      <xdr:spPr bwMode="auto">
        <a:xfrm>
          <a:off x="4229100" y="46360080"/>
          <a:ext cx="76200" cy="717232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327</xdr:row>
      <xdr:rowOff>0</xdr:rowOff>
    </xdr:from>
    <xdr:to>
      <xdr:col>10</xdr:col>
      <xdr:colOff>381000</xdr:colOff>
      <xdr:row>328</xdr:row>
      <xdr:rowOff>76201</xdr:rowOff>
    </xdr:to>
    <xdr:sp macro="" textlink="">
      <xdr:nvSpPr>
        <xdr:cNvPr id="1482" name="Text Box 1"/>
        <xdr:cNvSpPr txBox="1">
          <a:spLocks noChangeArrowheads="1"/>
        </xdr:cNvSpPr>
      </xdr:nvSpPr>
      <xdr:spPr bwMode="auto">
        <a:xfrm>
          <a:off x="577596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8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49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0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1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2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3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4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5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6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7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8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59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0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1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2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3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4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5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6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7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8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69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0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1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2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3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4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5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6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7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8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79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0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1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2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3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2" name="Text Box 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3" name="Text Box 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4" name="Text Box 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5" name="Text Box 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6" name="Text Box 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7" name="Text Box 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8" name="Text Box 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49" name="Text Box 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0" name="Text Box 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1" name="Text Box 1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2" name="Text Box 1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3" name="Text Box 1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4" name="Text Box 1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5" name="Text Box 1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6" name="Text Box 1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7" name="Text Box 1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8" name="Text Box 1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59" name="Text Box 1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0" name="Text Box 1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1" name="Text Box 2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2" name="Text Box 2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3" name="Text Box 2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4" name="Text Box 2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5" name="Text Box 2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6" name="Text Box 2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7" name="Text Box 2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8" name="Text Box 2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69" name="Text Box 2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0" name="Text Box 2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1" name="Text Box 3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2" name="Text Box 31"/>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3" name="Text Box 32"/>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4" name="Text Box 33"/>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5" name="Text Box 34"/>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6" name="Text Box 35"/>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7" name="Text Box 36"/>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8" name="Text Box 37"/>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79" name="Text Box 38"/>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80" name="Text Box 39"/>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76201</xdr:rowOff>
    </xdr:to>
    <xdr:sp macro="" textlink="">
      <xdr:nvSpPr>
        <xdr:cNvPr id="1881" name="Text Box 40"/>
        <xdr:cNvSpPr txBox="1">
          <a:spLocks noChangeArrowheads="1"/>
        </xdr:cNvSpPr>
      </xdr:nvSpPr>
      <xdr:spPr bwMode="auto">
        <a:xfrm>
          <a:off x="4892040" y="46360080"/>
          <a:ext cx="76200" cy="2057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2" name="Text Box 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3" name="Text Box 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4" name="Text Box 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5" name="Text Box 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6" name="Text Box 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7" name="Text Box 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8" name="Text Box 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89" name="Text Box 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0" name="Text Box 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1" name="Text Box 1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2" name="Text Box 1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3" name="Text Box 1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4" name="Text Box 1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5" name="Text Box 1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6" name="Text Box 1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7" name="Text Box 1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8" name="Text Box 1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899" name="Text Box 1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0" name="Text Box 1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1" name="Text Box 2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2" name="Text Box 2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3" name="Text Box 2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4" name="Text Box 2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5" name="Text Box 2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6" name="Text Box 2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7" name="Text Box 2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8" name="Text Box 2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09" name="Text Box 2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0" name="Text Box 2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1" name="Text Box 3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2" name="Text Box 31"/>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3" name="Text Box 32"/>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4" name="Text Box 33"/>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5" name="Text Box 34"/>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6" name="Text Box 35"/>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7" name="Text Box 36"/>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8" name="Text Box 37"/>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19" name="Text Box 38"/>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20" name="Text Box 39"/>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635</xdr:rowOff>
    </xdr:to>
    <xdr:sp macro="" textlink="">
      <xdr:nvSpPr>
        <xdr:cNvPr id="1921" name="Text Box 40"/>
        <xdr:cNvSpPr txBox="1">
          <a:spLocks noChangeArrowheads="1"/>
        </xdr:cNvSpPr>
      </xdr:nvSpPr>
      <xdr:spPr bwMode="auto">
        <a:xfrm>
          <a:off x="4892040" y="46360080"/>
          <a:ext cx="76200" cy="25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2" name="Text Box 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3" name="Text Box 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4" name="Text Box 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5" name="Text Box 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6" name="Text Box 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7" name="Text Box 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8" name="Text Box 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29" name="Text Box 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0" name="Text Box 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1" name="Text Box 1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2" name="Text Box 1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3" name="Text Box 1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4" name="Text Box 1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5" name="Text Box 1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6" name="Text Box 1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7" name="Text Box 1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8" name="Text Box 1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39" name="Text Box 1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0" name="Text Box 1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1" name="Text Box 2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2" name="Text Box 2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3" name="Text Box 2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4" name="Text Box 2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5" name="Text Box 2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6" name="Text Box 2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7" name="Text Box 2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8" name="Text Box 2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49" name="Text Box 2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0" name="Text Box 2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1" name="Text Box 3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2" name="Text Box 3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3" name="Text Box 3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4" name="Text Box 3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5" name="Text Box 3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6" name="Text Box 3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7" name="Text Box 3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8" name="Text Box 3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59" name="Text Box 3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0" name="Text Box 3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1" name="Text Box 4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2" name="Text Box 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3" name="Text Box 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4" name="Text Box 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5" name="Text Box 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6" name="Text Box 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7" name="Text Box 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8" name="Text Box 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69" name="Text Box 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0" name="Text Box 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1" name="Text Box 1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2" name="Text Box 1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3" name="Text Box 1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4" name="Text Box 1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5" name="Text Box 1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6" name="Text Box 1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7" name="Text Box 1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8" name="Text Box 1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79" name="Text Box 1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0" name="Text Box 1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1" name="Text Box 2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2" name="Text Box 2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3" name="Text Box 2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4" name="Text Box 2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5" name="Text Box 2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6" name="Text Box 2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7" name="Text Box 2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8" name="Text Box 2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89" name="Text Box 2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0" name="Text Box 2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1" name="Text Box 3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2" name="Text Box 3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3" name="Text Box 3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4" name="Text Box 3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5" name="Text Box 3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6" name="Text Box 3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7" name="Text Box 3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8" name="Text Box 3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1999" name="Text Box 3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00" name="Text Box 3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01" name="Text Box 4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2" name="Text Box 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3" name="Text Box 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4" name="Text Box 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5" name="Text Box 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6" name="Text Box 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7" name="Text Box 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8" name="Text Box 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09" name="Text Box 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0" name="Text Box 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1" name="Text Box 1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2" name="Text Box 1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3" name="Text Box 1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4" name="Text Box 1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5" name="Text Box 1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6" name="Text Box 1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7" name="Text Box 1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8" name="Text Box 1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19" name="Text Box 1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0" name="Text Box 1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1" name="Text Box 2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2" name="Text Box 2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3" name="Text Box 2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4" name="Text Box 2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5" name="Text Box 2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6" name="Text Box 2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7" name="Text Box 2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8" name="Text Box 2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29" name="Text Box 2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0" name="Text Box 2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1" name="Text Box 3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2" name="Text Box 31"/>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3" name="Text Box 32"/>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4" name="Text Box 33"/>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5" name="Text Box 34"/>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6" name="Text Box 35"/>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7" name="Text Box 36"/>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8" name="Text Box 37"/>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39" name="Text Box 38"/>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40" name="Text Box 39"/>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3175</xdr:rowOff>
    </xdr:to>
    <xdr:sp macro="" textlink="">
      <xdr:nvSpPr>
        <xdr:cNvPr id="2041" name="Text Box 40"/>
        <xdr:cNvSpPr txBox="1">
          <a:spLocks noChangeArrowheads="1"/>
        </xdr:cNvSpPr>
      </xdr:nvSpPr>
      <xdr:spPr bwMode="auto">
        <a:xfrm>
          <a:off x="4892040" y="46360080"/>
          <a:ext cx="76200"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2" name="Text Box 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3" name="Text Box 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4" name="Text Box 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5" name="Text Box 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6" name="Text Box 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7" name="Text Box 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8" name="Text Box 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49" name="Text Box 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0" name="Text Box 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1" name="Text Box 1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2" name="Text Box 1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3" name="Text Box 1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4" name="Text Box 1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5" name="Text Box 1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6" name="Text Box 1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7" name="Text Box 1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8" name="Text Box 1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59" name="Text Box 1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0" name="Text Box 1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1" name="Text Box 2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2" name="Text Box 2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3" name="Text Box 2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4" name="Text Box 2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5" name="Text Box 2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6" name="Text Box 2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7" name="Text Box 2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8" name="Text Box 2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69" name="Text Box 2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0" name="Text Box 2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1" name="Text Box 3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2" name="Text Box 31"/>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3" name="Text Box 32"/>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4" name="Text Box 33"/>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5" name="Text Box 34"/>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6" name="Text Box 35"/>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7" name="Text Box 36"/>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8" name="Text Box 37"/>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79" name="Text Box 38"/>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80" name="Text Box 39"/>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636</xdr:rowOff>
    </xdr:to>
    <xdr:sp macro="" textlink="">
      <xdr:nvSpPr>
        <xdr:cNvPr id="2081" name="Text Box 40"/>
        <xdr:cNvSpPr txBox="1">
          <a:spLocks noChangeArrowheads="1"/>
        </xdr:cNvSpPr>
      </xdr:nvSpPr>
      <xdr:spPr bwMode="auto">
        <a:xfrm>
          <a:off x="4892040" y="46360080"/>
          <a:ext cx="76200" cy="2597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2" name="Text Box 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3" name="Text Box 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4" name="Text Box 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5" name="Text Box 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6" name="Text Box 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7" name="Text Box 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8" name="Text Box 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89" name="Text Box 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0" name="Text Box 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1" name="Text Box 1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2" name="Text Box 1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3" name="Text Box 1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4" name="Text Box 1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5" name="Text Box 1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6" name="Text Box 1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7" name="Text Box 1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8" name="Text Box 1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099" name="Text Box 1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0" name="Text Box 1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1" name="Text Box 2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2" name="Text Box 2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3" name="Text Box 2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4" name="Text Box 2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5" name="Text Box 2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6" name="Text Box 2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7" name="Text Box 2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8" name="Text Box 2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09" name="Text Box 2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0" name="Text Box 2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1" name="Text Box 3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2" name="Text Box 31"/>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3" name="Text Box 32"/>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4" name="Text Box 33"/>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5" name="Text Box 34"/>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6" name="Text Box 35"/>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7" name="Text Box 36"/>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8" name="Text Box 37"/>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19" name="Text Box 38"/>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20" name="Text Box 39"/>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333</xdr:row>
      <xdr:rowOff>63502</xdr:rowOff>
    </xdr:to>
    <xdr:sp macro="" textlink="">
      <xdr:nvSpPr>
        <xdr:cNvPr id="2121" name="Text Box 40"/>
        <xdr:cNvSpPr txBox="1">
          <a:spLocks noChangeArrowheads="1"/>
        </xdr:cNvSpPr>
      </xdr:nvSpPr>
      <xdr:spPr bwMode="auto">
        <a:xfrm>
          <a:off x="4892040" y="46360080"/>
          <a:ext cx="76200" cy="84074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0</xdr:colOff>
      <xdr:row>327</xdr:row>
      <xdr:rowOff>0</xdr:rowOff>
    </xdr:from>
    <xdr:ext cx="76200" cy="495300"/>
    <xdr:sp macro="" textlink="">
      <xdr:nvSpPr>
        <xdr:cNvPr id="21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1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6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7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8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19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0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0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4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5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6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7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8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28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8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29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0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1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2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3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4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5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6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7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8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39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2" name="Text Box 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0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1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2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3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4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4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4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5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6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7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8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48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19050</xdr:colOff>
      <xdr:row>327</xdr:row>
      <xdr:rowOff>0</xdr:rowOff>
    </xdr:from>
    <xdr:ext cx="76200" cy="495300"/>
    <xdr:sp macro="" textlink="">
      <xdr:nvSpPr>
        <xdr:cNvPr id="2482" name="Text Box 1"/>
        <xdr:cNvSpPr txBox="1">
          <a:spLocks noChangeArrowheads="1"/>
        </xdr:cNvSpPr>
      </xdr:nvSpPr>
      <xdr:spPr bwMode="auto">
        <a:xfrm>
          <a:off x="491109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3" name="Text Box 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4" name="Text Box 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5" name="Text Box 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6" name="Text Box 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7" name="Text Box 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8" name="Text Box 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89" name="Text Box 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0" name="Text Box 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1" name="Text Box 1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2" name="Text Box 1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3" name="Text Box 1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4" name="Text Box 1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5" name="Text Box 1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6" name="Text Box 1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7" name="Text Box 1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8" name="Text Box 1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499" name="Text Box 1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0" name="Text Box 1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1" name="Text Box 2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2" name="Text Box 2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3" name="Text Box 2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4" name="Text Box 2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5" name="Text Box 2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6" name="Text Box 2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7" name="Text Box 2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8" name="Text Box 2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09" name="Text Box 2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0" name="Text Box 2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1" name="Text Box 3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2" name="Text Box 31"/>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3" name="Text Box 32"/>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4" name="Text Box 33"/>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5" name="Text Box 34"/>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6" name="Text Box 35"/>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7" name="Text Box 36"/>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8" name="Text Box 37"/>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19" name="Text Box 38"/>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20" name="Text Box 39"/>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95300"/>
    <xdr:sp macro="" textlink="">
      <xdr:nvSpPr>
        <xdr:cNvPr id="2521" name="Text Box 40"/>
        <xdr:cNvSpPr txBox="1">
          <a:spLocks noChangeArrowheads="1"/>
        </xdr:cNvSpPr>
      </xdr:nvSpPr>
      <xdr:spPr bwMode="auto">
        <a:xfrm>
          <a:off x="4892040" y="46360080"/>
          <a:ext cx="762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2" name="Text Box 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3" name="Text Box 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4" name="Text Box 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5" name="Text Box 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6" name="Text Box 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7" name="Text Box 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8" name="Text Box 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29" name="Text Box 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0" name="Text Box 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1" name="Text Box 1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2" name="Text Box 1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3" name="Text Box 1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4" name="Text Box 1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5" name="Text Box 1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6" name="Text Box 1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7" name="Text Box 1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8" name="Text Box 1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39" name="Text Box 1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0" name="Text Box 1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1" name="Text Box 2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2" name="Text Box 2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3" name="Text Box 2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4" name="Text Box 2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5" name="Text Box 2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6" name="Text Box 2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7" name="Text Box 2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8" name="Text Box 2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49" name="Text Box 2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0" name="Text Box 2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1" name="Text Box 3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2" name="Text Box 31"/>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3" name="Text Box 32"/>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4" name="Text Box 33"/>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5" name="Text Box 34"/>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6" name="Text Box 35"/>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7" name="Text Box 36"/>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8" name="Text Box 37"/>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59" name="Text Box 38"/>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60" name="Text Box 39"/>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0</xdr:colOff>
      <xdr:row>327</xdr:row>
      <xdr:rowOff>0</xdr:rowOff>
    </xdr:from>
    <xdr:ext cx="76200" cy="485775"/>
    <xdr:sp macro="" textlink="">
      <xdr:nvSpPr>
        <xdr:cNvPr id="2561" name="Text Box 40"/>
        <xdr:cNvSpPr txBox="1">
          <a:spLocks noChangeArrowheads="1"/>
        </xdr:cNvSpPr>
      </xdr:nvSpPr>
      <xdr:spPr bwMode="auto">
        <a:xfrm>
          <a:off x="4892040" y="46360080"/>
          <a:ext cx="762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9</xdr:col>
      <xdr:colOff>0</xdr:colOff>
      <xdr:row>327</xdr:row>
      <xdr:rowOff>0</xdr:rowOff>
    </xdr:from>
    <xdr:to>
      <xdr:col>9</xdr:col>
      <xdr:colOff>76200</xdr:colOff>
      <xdr:row>328</xdr:row>
      <xdr:rowOff>0</xdr:rowOff>
    </xdr:to>
    <xdr:sp macro="" textlink="">
      <xdr:nvSpPr>
        <xdr:cNvPr id="25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5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2" name="Text Box 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3" name="Text Box 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4" name="Text Box 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5" name="Text Box 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6" name="Text Box 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7" name="Text Box 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8" name="Text Box 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09" name="Text Box 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0" name="Text Box 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1" name="Text Box 1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2" name="Text Box 1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3" name="Text Box 1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4" name="Text Box 1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5" name="Text Box 1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6" name="Text Box 1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7" name="Text Box 1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8" name="Text Box 1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19" name="Text Box 1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0" name="Text Box 1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1" name="Text Box 2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2" name="Text Box 2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3" name="Text Box 2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4" name="Text Box 2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5" name="Text Box 2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6" name="Text Box 2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7" name="Text Box 2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8" name="Text Box 2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29" name="Text Box 2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0" name="Text Box 2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1" name="Text Box 3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2" name="Text Box 3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3" name="Text Box 3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4" name="Text Box 3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5" name="Text Box 3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6" name="Text Box 3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7" name="Text Box 3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8" name="Text Box 3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39" name="Text Box 3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0" name="Text Box 3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1" name="Text Box 4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2" name="Text Box 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3" name="Text Box 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4" name="Text Box 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5" name="Text Box 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6" name="Text Box 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7" name="Text Box 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8" name="Text Box 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49" name="Text Box 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0" name="Text Box 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1" name="Text Box 1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2" name="Text Box 1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3" name="Text Box 1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4" name="Text Box 1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5" name="Text Box 1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6" name="Text Box 1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7" name="Text Box 1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8" name="Text Box 1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59" name="Text Box 1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0" name="Text Box 1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1" name="Text Box 2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2" name="Text Box 2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3" name="Text Box 2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4" name="Text Box 2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5" name="Text Box 2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6" name="Text Box 2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7" name="Text Box 2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8" name="Text Box 2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69" name="Text Box 2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0" name="Text Box 2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1" name="Text Box 3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2" name="Text Box 31"/>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3" name="Text Box 32"/>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4" name="Text Box 33"/>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5" name="Text Box 34"/>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6" name="Text Box 35"/>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7" name="Text Box 36"/>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8" name="Text Box 37"/>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79" name="Text Box 38"/>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80" name="Text Box 39"/>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350</xdr:row>
      <xdr:rowOff>0</xdr:rowOff>
    </xdr:to>
    <xdr:sp macro="" textlink="">
      <xdr:nvSpPr>
        <xdr:cNvPr id="2681" name="Text Box 40"/>
        <xdr:cNvSpPr txBox="1">
          <a:spLocks noChangeArrowheads="1"/>
        </xdr:cNvSpPr>
      </xdr:nvSpPr>
      <xdr:spPr bwMode="auto">
        <a:xfrm>
          <a:off x="4892040" y="46360080"/>
          <a:ext cx="76200" cy="2979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6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723900</xdr:colOff>
      <xdr:row>327</xdr:row>
      <xdr:rowOff>0</xdr:rowOff>
    </xdr:from>
    <xdr:to>
      <xdr:col>10</xdr:col>
      <xdr:colOff>76200</xdr:colOff>
      <xdr:row>353</xdr:row>
      <xdr:rowOff>53340</xdr:rowOff>
    </xdr:to>
    <xdr:sp macro="" textlink="">
      <xdr:nvSpPr>
        <xdr:cNvPr id="2722" name="Text Box 1"/>
        <xdr:cNvSpPr txBox="1">
          <a:spLocks noChangeArrowheads="1"/>
        </xdr:cNvSpPr>
      </xdr:nvSpPr>
      <xdr:spPr bwMode="auto">
        <a:xfrm>
          <a:off x="547116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3" name="Text Box 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4" name="Text Box 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5" name="Text Box 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6" name="Text Box 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7" name="Text Box 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8" name="Text Box 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29" name="Text Box 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0" name="Text Box 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1" name="Text Box 1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2" name="Text Box 11"/>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3" name="Text Box 1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4" name="Text Box 1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5" name="Text Box 1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6" name="Text Box 1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7" name="Text Box 1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8" name="Text Box 1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39" name="Text Box 1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0" name="Text Box 1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1" name="Text Box 2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2" name="Text Box 21"/>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3" name="Text Box 2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4" name="Text Box 2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5" name="Text Box 2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6" name="Text Box 2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7" name="Text Box 2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8" name="Text Box 2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49" name="Text Box 2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0" name="Text Box 2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1" name="Text Box 3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2" name="Text Box 31"/>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3" name="Text Box 32"/>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4" name="Text Box 33"/>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5" name="Text Box 34"/>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6" name="Text Box 35"/>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7" name="Text Box 36"/>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8" name="Text Box 37"/>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59" name="Text Box 38"/>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60" name="Text Box 39"/>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53340</xdr:rowOff>
    </xdr:to>
    <xdr:sp macro="" textlink="">
      <xdr:nvSpPr>
        <xdr:cNvPr id="2761" name="Text Box 40"/>
        <xdr:cNvSpPr txBox="1">
          <a:spLocks noChangeArrowheads="1"/>
        </xdr:cNvSpPr>
      </xdr:nvSpPr>
      <xdr:spPr bwMode="auto">
        <a:xfrm>
          <a:off x="4229100" y="46360080"/>
          <a:ext cx="76200" cy="34213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327</xdr:row>
      <xdr:rowOff>0</xdr:rowOff>
    </xdr:from>
    <xdr:to>
      <xdr:col>10</xdr:col>
      <xdr:colOff>381000</xdr:colOff>
      <xdr:row>328</xdr:row>
      <xdr:rowOff>0</xdr:rowOff>
    </xdr:to>
    <xdr:sp macro="" textlink="">
      <xdr:nvSpPr>
        <xdr:cNvPr id="2762" name="Text Box 1"/>
        <xdr:cNvSpPr txBox="1">
          <a:spLocks noChangeArrowheads="1"/>
        </xdr:cNvSpPr>
      </xdr:nvSpPr>
      <xdr:spPr bwMode="auto">
        <a:xfrm>
          <a:off x="577596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7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8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29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0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1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2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3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2" name="Text Box 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3" name="Text Box 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4" name="Text Box 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5" name="Text Box 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6" name="Text Box 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7" name="Text Box 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8" name="Text Box 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69" name="Text Box 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0" name="Text Box 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1" name="Text Box 1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2" name="Text Box 1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3" name="Text Box 1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4" name="Text Box 1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5" name="Text Box 1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6" name="Text Box 1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7" name="Text Box 1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8" name="Text Box 1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79" name="Text Box 1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0" name="Text Box 1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1" name="Text Box 2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2" name="Text Box 2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3" name="Text Box 2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4" name="Text Box 2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5" name="Text Box 2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6" name="Text Box 2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7" name="Text Box 2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8" name="Text Box 2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89" name="Text Box 2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0" name="Text Box 2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1" name="Text Box 3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2" name="Text Box 31"/>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3" name="Text Box 32"/>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4" name="Text Box 33"/>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5" name="Text Box 34"/>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6" name="Text Box 35"/>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7" name="Text Box 36"/>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8" name="Text Box 37"/>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399" name="Text Box 38"/>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400" name="Text Box 39"/>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114300</xdr:rowOff>
    </xdr:to>
    <xdr:sp macro="" textlink="">
      <xdr:nvSpPr>
        <xdr:cNvPr id="3401" name="Text Box 40"/>
        <xdr:cNvSpPr txBox="1">
          <a:spLocks noChangeArrowheads="1"/>
        </xdr:cNvSpPr>
      </xdr:nvSpPr>
      <xdr:spPr bwMode="auto">
        <a:xfrm>
          <a:off x="4892040" y="46360080"/>
          <a:ext cx="76200" cy="2438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0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1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2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3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4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4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4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5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6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7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8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48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4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2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3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4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5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6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56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5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0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1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2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3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4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5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6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7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6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2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3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4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5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6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76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22860</xdr:colOff>
      <xdr:row>327</xdr:row>
      <xdr:rowOff>0</xdr:rowOff>
    </xdr:from>
    <xdr:to>
      <xdr:col>9</xdr:col>
      <xdr:colOff>99060</xdr:colOff>
      <xdr:row>328</xdr:row>
      <xdr:rowOff>99060</xdr:rowOff>
    </xdr:to>
    <xdr:sp macro="" textlink="">
      <xdr:nvSpPr>
        <xdr:cNvPr id="3762" name="Text Box 1"/>
        <xdr:cNvSpPr txBox="1">
          <a:spLocks noChangeArrowheads="1"/>
        </xdr:cNvSpPr>
      </xdr:nvSpPr>
      <xdr:spPr bwMode="auto">
        <a:xfrm>
          <a:off x="491490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7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8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38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0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1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2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3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4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384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8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2" name="Text Box 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3" name="Text Box 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4" name="Text Box 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5" name="Text Box 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6" name="Text Box 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7" name="Text Box 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8" name="Text Box 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89" name="Text Box 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0" name="Text Box 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1" name="Text Box 1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2" name="Text Box 1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3" name="Text Box 1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4" name="Text Box 1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5" name="Text Box 1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6" name="Text Box 1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7" name="Text Box 1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8" name="Text Box 1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899" name="Text Box 1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0" name="Text Box 1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1" name="Text Box 2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2" name="Text Box 2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3" name="Text Box 2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4" name="Text Box 2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5" name="Text Box 2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6" name="Text Box 2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7" name="Text Box 2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8" name="Text Box 2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09" name="Text Box 2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0" name="Text Box 2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1" name="Text Box 3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2" name="Text Box 3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3" name="Text Box 3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4" name="Text Box 3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5" name="Text Box 3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6" name="Text Box 3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7" name="Text Box 3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8" name="Text Box 3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19" name="Text Box 3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0" name="Text Box 3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1" name="Text Box 4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2" name="Text Box 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3" name="Text Box 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4" name="Text Box 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5" name="Text Box 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6" name="Text Box 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7" name="Text Box 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8" name="Text Box 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29" name="Text Box 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0" name="Text Box 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1" name="Text Box 1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2" name="Text Box 1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3" name="Text Box 1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4" name="Text Box 1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5" name="Text Box 1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6" name="Text Box 1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7" name="Text Box 1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8" name="Text Box 1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39" name="Text Box 1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0" name="Text Box 1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1" name="Text Box 2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2" name="Text Box 2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3" name="Text Box 2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4" name="Text Box 2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5" name="Text Box 2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6" name="Text Box 2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7" name="Text Box 2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8" name="Text Box 2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49" name="Text Box 2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0" name="Text Box 2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1" name="Text Box 3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2" name="Text Box 31"/>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3" name="Text Box 32"/>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4" name="Text Box 33"/>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5" name="Text Box 34"/>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6" name="Text Box 35"/>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7" name="Text Box 36"/>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8" name="Text Box 37"/>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59" name="Text Box 38"/>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60" name="Text Box 39"/>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349</xdr:row>
      <xdr:rowOff>0</xdr:rowOff>
    </xdr:to>
    <xdr:sp macro="" textlink="">
      <xdr:nvSpPr>
        <xdr:cNvPr id="3961" name="Text Box 40"/>
        <xdr:cNvSpPr txBox="1">
          <a:spLocks noChangeArrowheads="1"/>
        </xdr:cNvSpPr>
      </xdr:nvSpPr>
      <xdr:spPr bwMode="auto">
        <a:xfrm>
          <a:off x="4892040" y="46360080"/>
          <a:ext cx="76200" cy="284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39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441960</xdr:colOff>
      <xdr:row>327</xdr:row>
      <xdr:rowOff>0</xdr:rowOff>
    </xdr:from>
    <xdr:to>
      <xdr:col>9</xdr:col>
      <xdr:colOff>518160</xdr:colOff>
      <xdr:row>353</xdr:row>
      <xdr:rowOff>68580</xdr:rowOff>
    </xdr:to>
    <xdr:sp macro="" textlink="">
      <xdr:nvSpPr>
        <xdr:cNvPr id="4002" name="Text Box 1"/>
        <xdr:cNvSpPr txBox="1">
          <a:spLocks noChangeArrowheads="1"/>
        </xdr:cNvSpPr>
      </xdr:nvSpPr>
      <xdr:spPr bwMode="auto">
        <a:xfrm>
          <a:off x="5334000" y="46360080"/>
          <a:ext cx="76200" cy="34366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3" name="Text Box 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4" name="Text Box 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5" name="Text Box 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6" name="Text Box 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7" name="Text Box 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8" name="Text Box 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09" name="Text Box 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0" name="Text Box 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1" name="Text Box 1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2" name="Text Box 11"/>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3" name="Text Box 1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4" name="Text Box 1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5" name="Text Box 1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6" name="Text Box 1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7" name="Text Box 1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8" name="Text Box 1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19" name="Text Box 1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0" name="Text Box 1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1" name="Text Box 2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2" name="Text Box 21"/>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3" name="Text Box 2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4" name="Text Box 2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5" name="Text Box 2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6" name="Text Box 2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7" name="Text Box 2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8" name="Text Box 2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29" name="Text Box 2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0" name="Text Box 2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1" name="Text Box 3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2" name="Text Box 31"/>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3" name="Text Box 32"/>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4" name="Text Box 33"/>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5" name="Text Box 34"/>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6" name="Text Box 35"/>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7" name="Text Box 36"/>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8" name="Text Box 37"/>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39" name="Text Box 38"/>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40" name="Text Box 39"/>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8</xdr:col>
      <xdr:colOff>0</xdr:colOff>
      <xdr:row>327</xdr:row>
      <xdr:rowOff>0</xdr:rowOff>
    </xdr:from>
    <xdr:to>
      <xdr:col>8</xdr:col>
      <xdr:colOff>76200</xdr:colOff>
      <xdr:row>353</xdr:row>
      <xdr:rowOff>114300</xdr:rowOff>
    </xdr:to>
    <xdr:sp macro="" textlink="">
      <xdr:nvSpPr>
        <xdr:cNvPr id="4041" name="Text Box 40"/>
        <xdr:cNvSpPr txBox="1">
          <a:spLocks noChangeArrowheads="1"/>
        </xdr:cNvSpPr>
      </xdr:nvSpPr>
      <xdr:spPr bwMode="auto">
        <a:xfrm>
          <a:off x="4229100" y="46360080"/>
          <a:ext cx="76200" cy="3482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304800</xdr:colOff>
      <xdr:row>327</xdr:row>
      <xdr:rowOff>0</xdr:rowOff>
    </xdr:from>
    <xdr:to>
      <xdr:col>10</xdr:col>
      <xdr:colOff>381000</xdr:colOff>
      <xdr:row>328</xdr:row>
      <xdr:rowOff>0</xdr:rowOff>
    </xdr:to>
    <xdr:sp macro="" textlink="">
      <xdr:nvSpPr>
        <xdr:cNvPr id="4042" name="Text Box 1"/>
        <xdr:cNvSpPr txBox="1">
          <a:spLocks noChangeArrowheads="1"/>
        </xdr:cNvSpPr>
      </xdr:nvSpPr>
      <xdr:spPr bwMode="auto">
        <a:xfrm>
          <a:off x="577596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0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1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2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3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4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5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6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7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8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49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0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1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2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3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4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5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6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7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8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59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2" name="Text Box 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3" name="Text Box 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4" name="Text Box 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5" name="Text Box 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6" name="Text Box 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7" name="Text Box 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8" name="Text Box 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09" name="Text Box 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0" name="Text Box 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1" name="Text Box 1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2" name="Text Box 1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3" name="Text Box 1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4" name="Text Box 1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5" name="Text Box 1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6" name="Text Box 1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7" name="Text Box 1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8" name="Text Box 1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19" name="Text Box 1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0" name="Text Box 1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1" name="Text Box 2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2" name="Text Box 2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3" name="Text Box 2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4" name="Text Box 2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5" name="Text Box 2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6" name="Text Box 2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7" name="Text Box 2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8" name="Text Box 2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29" name="Text Box 2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0" name="Text Box 2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1" name="Text Box 3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2" name="Text Box 31"/>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3" name="Text Box 32"/>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4" name="Text Box 33"/>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5" name="Text Box 34"/>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6" name="Text Box 35"/>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7" name="Text Box 36"/>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8" name="Text Box 37"/>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39" name="Text Box 38"/>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40" name="Text Box 39"/>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0</xdr:rowOff>
    </xdr:to>
    <xdr:sp macro="" textlink="">
      <xdr:nvSpPr>
        <xdr:cNvPr id="4641" name="Text Box 40"/>
        <xdr:cNvSpPr txBox="1">
          <a:spLocks noChangeArrowheads="1"/>
        </xdr:cNvSpPr>
      </xdr:nvSpPr>
      <xdr:spPr bwMode="auto">
        <a:xfrm>
          <a:off x="4892040" y="46360080"/>
          <a:ext cx="76200" cy="1295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2" name="Text Box 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3" name="Text Box 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4" name="Text Box 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5" name="Text Box 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6" name="Text Box 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7" name="Text Box 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8" name="Text Box 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49" name="Text Box 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0" name="Text Box 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1" name="Text Box 1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2" name="Text Box 1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3" name="Text Box 1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4" name="Text Box 1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5" name="Text Box 1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6" name="Text Box 1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7" name="Text Box 1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8" name="Text Box 1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59" name="Text Box 1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0" name="Text Box 1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1" name="Text Box 2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2" name="Text Box 2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3" name="Text Box 2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4" name="Text Box 2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5" name="Text Box 2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6" name="Text Box 2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7" name="Text Box 2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8" name="Text Box 2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69" name="Text Box 2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0" name="Text Box 2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1" name="Text Box 3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2" name="Text Box 31"/>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3" name="Text Box 32"/>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4" name="Text Box 33"/>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5" name="Text Box 34"/>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6" name="Text Box 35"/>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7" name="Text Box 36"/>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8" name="Text Box 37"/>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79" name="Text Box 38"/>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80" name="Text Box 39"/>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329</xdr:row>
      <xdr:rowOff>22860</xdr:rowOff>
    </xdr:to>
    <xdr:sp macro="" textlink="">
      <xdr:nvSpPr>
        <xdr:cNvPr id="4681" name="Text Box 40"/>
        <xdr:cNvSpPr txBox="1">
          <a:spLocks noChangeArrowheads="1"/>
        </xdr:cNvSpPr>
      </xdr:nvSpPr>
      <xdr:spPr bwMode="auto">
        <a:xfrm>
          <a:off x="4892040" y="46360080"/>
          <a:ext cx="7620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6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2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3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4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5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6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76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7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0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1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2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3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4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484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4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5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6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7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8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89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0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1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2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3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4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5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2" name="Text Box 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6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7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8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499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0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0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0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1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2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3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4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4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22860</xdr:colOff>
      <xdr:row>327</xdr:row>
      <xdr:rowOff>0</xdr:rowOff>
    </xdr:from>
    <xdr:to>
      <xdr:col>9</xdr:col>
      <xdr:colOff>99060</xdr:colOff>
      <xdr:row>328</xdr:row>
      <xdr:rowOff>99060</xdr:rowOff>
    </xdr:to>
    <xdr:sp macro="" textlink="">
      <xdr:nvSpPr>
        <xdr:cNvPr id="5042" name="Text Box 1"/>
        <xdr:cNvSpPr txBox="1">
          <a:spLocks noChangeArrowheads="1"/>
        </xdr:cNvSpPr>
      </xdr:nvSpPr>
      <xdr:spPr bwMode="auto">
        <a:xfrm>
          <a:off x="491490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3" name="Text Box 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4" name="Text Box 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5" name="Text Box 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6" name="Text Box 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7" name="Text Box 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8" name="Text Box 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49" name="Text Box 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0" name="Text Box 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1" name="Text Box 1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2" name="Text Box 1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3" name="Text Box 1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4" name="Text Box 1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5" name="Text Box 1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6" name="Text Box 1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7" name="Text Box 1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8" name="Text Box 1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59" name="Text Box 1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0" name="Text Box 1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1" name="Text Box 2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2" name="Text Box 2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3" name="Text Box 2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4" name="Text Box 2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5" name="Text Box 2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6" name="Text Box 2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7" name="Text Box 2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8" name="Text Box 2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69" name="Text Box 2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0" name="Text Box 2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1" name="Text Box 3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2" name="Text Box 31"/>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3" name="Text Box 32"/>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4" name="Text Box 33"/>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5" name="Text Box 34"/>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6" name="Text Box 35"/>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7" name="Text Box 36"/>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8" name="Text Box 37"/>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79" name="Text Box 38"/>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80" name="Text Box 39"/>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99060</xdr:rowOff>
    </xdr:to>
    <xdr:sp macro="" textlink="">
      <xdr:nvSpPr>
        <xdr:cNvPr id="5081" name="Text Box 40"/>
        <xdr:cNvSpPr txBox="1">
          <a:spLocks noChangeArrowheads="1"/>
        </xdr:cNvSpPr>
      </xdr:nvSpPr>
      <xdr:spPr bwMode="auto">
        <a:xfrm>
          <a:off x="4892040" y="46360080"/>
          <a:ext cx="762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2" name="Text Box 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3" name="Text Box 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4" name="Text Box 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5" name="Text Box 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6" name="Text Box 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7" name="Text Box 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8" name="Text Box 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89" name="Text Box 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0" name="Text Box 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1" name="Text Box 1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2" name="Text Box 1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3" name="Text Box 1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4" name="Text Box 1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5" name="Text Box 1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6" name="Text Box 1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7" name="Text Box 1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8" name="Text Box 1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099" name="Text Box 1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0" name="Text Box 1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1" name="Text Box 2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2" name="Text Box 2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3" name="Text Box 2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4" name="Text Box 2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5" name="Text Box 2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6" name="Text Box 2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7" name="Text Box 2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8" name="Text Box 2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09" name="Text Box 2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0" name="Text Box 2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1" name="Text Box 3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2" name="Text Box 31"/>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3" name="Text Box 32"/>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4" name="Text Box 33"/>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5" name="Text Box 34"/>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6" name="Text Box 35"/>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7" name="Text Box 36"/>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8" name="Text Box 37"/>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19" name="Text Box 38"/>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20" name="Text Box 39"/>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9</xdr:col>
      <xdr:colOff>0</xdr:colOff>
      <xdr:row>327</xdr:row>
      <xdr:rowOff>0</xdr:rowOff>
    </xdr:from>
    <xdr:to>
      <xdr:col>9</xdr:col>
      <xdr:colOff>76200</xdr:colOff>
      <xdr:row>328</xdr:row>
      <xdr:rowOff>83820</xdr:rowOff>
    </xdr:to>
    <xdr:sp macro="" textlink="">
      <xdr:nvSpPr>
        <xdr:cNvPr id="5121" name="Text Box 40"/>
        <xdr:cNvSpPr txBox="1">
          <a:spLocks noChangeArrowheads="1"/>
        </xdr:cNvSpPr>
      </xdr:nvSpPr>
      <xdr:spPr bwMode="auto">
        <a:xfrm>
          <a:off x="4892040" y="4636008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dopierala/Documents/KRZYSZTOF/Przetargi_2020/ZP_59_2020-szewne/Pomocnicze/Opis%20przedmiotu%20zam&#243;wienia/nici2020_p.K&#322;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KIETY-1-6-ZP-45-MODYFIKACJA"/>
      <sheetName val="PAKIETY-7-16-ZP-45-MODYFIKACJA"/>
      <sheetName val="PAKIETY-16-38-MODYFIKACJA"/>
    </sheetNames>
    <sheetDataSet>
      <sheetData sheetId="0"/>
      <sheetData sheetId="1"/>
      <sheetData sheetId="2">
        <row r="33">
          <cell r="P33">
            <v>48</v>
          </cell>
        </row>
        <row r="46">
          <cell r="P46">
            <v>144</v>
          </cell>
        </row>
        <row r="47">
          <cell r="P47">
            <v>360</v>
          </cell>
        </row>
        <row r="48">
          <cell r="P48">
            <v>576</v>
          </cell>
        </row>
        <row r="49">
          <cell r="P49">
            <v>1008</v>
          </cell>
        </row>
        <row r="50">
          <cell r="P50">
            <v>288</v>
          </cell>
        </row>
        <row r="67">
          <cell r="P67">
            <v>72</v>
          </cell>
        </row>
        <row r="68">
          <cell r="P68">
            <v>48</v>
          </cell>
        </row>
        <row r="69">
          <cell r="P69">
            <v>72</v>
          </cell>
        </row>
        <row r="70">
          <cell r="P70">
            <v>72</v>
          </cell>
        </row>
        <row r="71">
          <cell r="P71">
            <v>96</v>
          </cell>
        </row>
        <row r="72">
          <cell r="P72">
            <v>72</v>
          </cell>
        </row>
        <row r="73">
          <cell r="P73">
            <v>168</v>
          </cell>
        </row>
        <row r="74">
          <cell r="P74">
            <v>288</v>
          </cell>
        </row>
        <row r="75">
          <cell r="P75">
            <v>48</v>
          </cell>
        </row>
        <row r="76">
          <cell r="P76">
            <v>264</v>
          </cell>
        </row>
        <row r="77">
          <cell r="P77">
            <v>360</v>
          </cell>
        </row>
        <row r="78">
          <cell r="P78">
            <v>696</v>
          </cell>
        </row>
        <row r="79">
          <cell r="P79">
            <v>480</v>
          </cell>
        </row>
        <row r="80">
          <cell r="P80">
            <v>72</v>
          </cell>
        </row>
        <row r="81">
          <cell r="P81">
            <v>96</v>
          </cell>
        </row>
        <row r="82">
          <cell r="P82">
            <v>1296</v>
          </cell>
        </row>
        <row r="83">
          <cell r="P83">
            <v>432</v>
          </cell>
        </row>
        <row r="84">
          <cell r="P84">
            <v>576</v>
          </cell>
        </row>
        <row r="85">
          <cell r="P85">
            <v>1056</v>
          </cell>
        </row>
        <row r="86">
          <cell r="P86">
            <v>144</v>
          </cell>
        </row>
        <row r="87">
          <cell r="P87">
            <v>360</v>
          </cell>
        </row>
        <row r="91">
          <cell r="P91">
            <v>1728</v>
          </cell>
        </row>
        <row r="92">
          <cell r="P92">
            <v>840</v>
          </cell>
        </row>
        <row r="93">
          <cell r="P93">
            <v>288</v>
          </cell>
        </row>
        <row r="94">
          <cell r="P94">
            <v>648</v>
          </cell>
        </row>
        <row r="95">
          <cell r="P95">
            <v>216</v>
          </cell>
        </row>
        <row r="96">
          <cell r="P96">
            <v>288</v>
          </cell>
        </row>
        <row r="97">
          <cell r="P97">
            <v>72</v>
          </cell>
        </row>
        <row r="98">
          <cell r="P98">
            <v>72</v>
          </cell>
        </row>
        <row r="99">
          <cell r="P99">
            <v>144</v>
          </cell>
        </row>
        <row r="100">
          <cell r="P100">
            <v>144</v>
          </cell>
        </row>
        <row r="101">
          <cell r="P101">
            <v>144</v>
          </cell>
        </row>
        <row r="102">
          <cell r="P102">
            <v>1224</v>
          </cell>
        </row>
        <row r="103">
          <cell r="P103">
            <v>1080</v>
          </cell>
        </row>
        <row r="104">
          <cell r="P104">
            <v>72</v>
          </cell>
        </row>
        <row r="119">
          <cell r="P119">
            <v>24</v>
          </cell>
        </row>
        <row r="120">
          <cell r="P120">
            <v>24</v>
          </cell>
        </row>
        <row r="121">
          <cell r="P121">
            <v>48</v>
          </cell>
        </row>
        <row r="122">
          <cell r="P122">
            <v>48</v>
          </cell>
        </row>
        <row r="123">
          <cell r="P123">
            <v>300</v>
          </cell>
        </row>
        <row r="124">
          <cell r="P124">
            <v>216</v>
          </cell>
        </row>
        <row r="125">
          <cell r="P125">
            <v>72</v>
          </cell>
        </row>
        <row r="126">
          <cell r="P126">
            <v>72</v>
          </cell>
        </row>
        <row r="180">
          <cell r="P180">
            <v>1080</v>
          </cell>
        </row>
        <row r="181">
          <cell r="P181">
            <v>1440</v>
          </cell>
        </row>
        <row r="182">
          <cell r="P182">
            <v>432</v>
          </cell>
        </row>
        <row r="183">
          <cell r="P183">
            <v>360</v>
          </cell>
        </row>
        <row r="184">
          <cell r="P184">
            <v>624</v>
          </cell>
        </row>
        <row r="185">
          <cell r="P185">
            <v>72</v>
          </cell>
        </row>
        <row r="186">
          <cell r="P186">
            <v>72</v>
          </cell>
        </row>
        <row r="187">
          <cell r="P187">
            <v>48</v>
          </cell>
        </row>
        <row r="202">
          <cell r="P202">
            <v>72</v>
          </cell>
        </row>
        <row r="203">
          <cell r="P203">
            <v>72</v>
          </cell>
        </row>
        <row r="204">
          <cell r="P204">
            <v>144</v>
          </cell>
        </row>
        <row r="205">
          <cell r="P205">
            <v>72</v>
          </cell>
        </row>
        <row r="206">
          <cell r="P206">
            <v>72</v>
          </cell>
        </row>
        <row r="207">
          <cell r="P207">
            <v>144</v>
          </cell>
        </row>
        <row r="222">
          <cell r="P222">
            <v>72</v>
          </cell>
        </row>
        <row r="223">
          <cell r="P223">
            <v>72</v>
          </cell>
        </row>
        <row r="224">
          <cell r="P224">
            <v>144</v>
          </cell>
        </row>
        <row r="225">
          <cell r="P225">
            <v>144</v>
          </cell>
        </row>
        <row r="226">
          <cell r="P226">
            <v>216</v>
          </cell>
        </row>
        <row r="227">
          <cell r="P227">
            <v>360</v>
          </cell>
        </row>
        <row r="229">
          <cell r="P229">
            <v>504</v>
          </cell>
        </row>
        <row r="231">
          <cell r="P231">
            <v>720</v>
          </cell>
        </row>
        <row r="233">
          <cell r="P233">
            <v>504</v>
          </cell>
        </row>
        <row r="235">
          <cell r="P235">
            <v>576</v>
          </cell>
        </row>
        <row r="237">
          <cell r="P237">
            <v>216</v>
          </cell>
        </row>
        <row r="239">
          <cell r="P239">
            <v>144</v>
          </cell>
        </row>
        <row r="240">
          <cell r="P240">
            <v>72</v>
          </cell>
        </row>
        <row r="241">
          <cell r="P241">
            <v>72</v>
          </cell>
        </row>
        <row r="242">
          <cell r="P242">
            <v>72</v>
          </cell>
        </row>
        <row r="243">
          <cell r="P243">
            <v>72</v>
          </cell>
        </row>
        <row r="244">
          <cell r="P244">
            <v>72</v>
          </cell>
        </row>
        <row r="248">
          <cell r="P248">
            <v>216</v>
          </cell>
        </row>
        <row r="249">
          <cell r="P249">
            <v>144</v>
          </cell>
        </row>
        <row r="250">
          <cell r="P250">
            <v>288</v>
          </cell>
        </row>
        <row r="251">
          <cell r="P251">
            <v>360</v>
          </cell>
        </row>
        <row r="252">
          <cell r="P252">
            <v>360</v>
          </cell>
        </row>
        <row r="253">
          <cell r="P253">
            <v>360</v>
          </cell>
        </row>
        <row r="254">
          <cell r="P254">
            <v>360</v>
          </cell>
        </row>
        <row r="255">
          <cell r="P255">
            <v>72</v>
          </cell>
        </row>
        <row r="270">
          <cell r="P270">
            <v>72</v>
          </cell>
        </row>
        <row r="271">
          <cell r="P271">
            <v>72</v>
          </cell>
        </row>
        <row r="272">
          <cell r="P272">
            <v>72</v>
          </cell>
        </row>
        <row r="273">
          <cell r="P273">
            <v>144</v>
          </cell>
        </row>
        <row r="274">
          <cell r="P274">
            <v>144</v>
          </cell>
        </row>
        <row r="275">
          <cell r="P275">
            <v>144</v>
          </cell>
        </row>
        <row r="276">
          <cell r="P276">
            <v>144</v>
          </cell>
        </row>
        <row r="277">
          <cell r="P277">
            <v>144</v>
          </cell>
        </row>
        <row r="278">
          <cell r="P278">
            <v>216</v>
          </cell>
        </row>
        <row r="279">
          <cell r="P279">
            <v>288</v>
          </cell>
        </row>
        <row r="280">
          <cell r="P280">
            <v>288</v>
          </cell>
        </row>
        <row r="281">
          <cell r="P281">
            <v>144</v>
          </cell>
        </row>
        <row r="282">
          <cell r="P282">
            <v>360</v>
          </cell>
        </row>
        <row r="283">
          <cell r="P283">
            <v>432</v>
          </cell>
        </row>
        <row r="284">
          <cell r="P284">
            <v>432</v>
          </cell>
        </row>
        <row r="285">
          <cell r="P285">
            <v>504</v>
          </cell>
        </row>
        <row r="286">
          <cell r="P286">
            <v>216</v>
          </cell>
        </row>
        <row r="287">
          <cell r="P287">
            <v>360</v>
          </cell>
        </row>
        <row r="288">
          <cell r="P288">
            <v>72</v>
          </cell>
        </row>
        <row r="292">
          <cell r="P292">
            <v>936</v>
          </cell>
        </row>
        <row r="294">
          <cell r="P294">
            <v>504</v>
          </cell>
        </row>
        <row r="296">
          <cell r="P296">
            <v>1224</v>
          </cell>
        </row>
        <row r="298">
          <cell r="P298">
            <v>144</v>
          </cell>
        </row>
        <row r="300">
          <cell r="P300">
            <v>504</v>
          </cell>
        </row>
        <row r="302">
          <cell r="P302">
            <v>72</v>
          </cell>
        </row>
        <row r="303">
          <cell r="P303">
            <v>72</v>
          </cell>
        </row>
        <row r="304">
          <cell r="P304">
            <v>576</v>
          </cell>
        </row>
        <row r="305">
          <cell r="P305">
            <v>432</v>
          </cell>
        </row>
        <row r="309">
          <cell r="P309">
            <v>72</v>
          </cell>
        </row>
        <row r="311">
          <cell r="P311">
            <v>144</v>
          </cell>
        </row>
        <row r="313">
          <cell r="P313">
            <v>72</v>
          </cell>
        </row>
        <row r="314">
          <cell r="P314">
            <v>288</v>
          </cell>
        </row>
        <row r="315">
          <cell r="P315">
            <v>216</v>
          </cell>
        </row>
        <row r="317">
          <cell r="P317">
            <v>144</v>
          </cell>
        </row>
        <row r="333">
          <cell r="P333">
            <v>144</v>
          </cell>
        </row>
        <row r="334">
          <cell r="P334">
            <v>144</v>
          </cell>
        </row>
        <row r="335">
          <cell r="P335">
            <v>144</v>
          </cell>
        </row>
        <row r="336">
          <cell r="P336">
            <v>144</v>
          </cell>
        </row>
        <row r="337">
          <cell r="P337">
            <v>144</v>
          </cell>
        </row>
        <row r="338">
          <cell r="P338">
            <v>144</v>
          </cell>
        </row>
        <row r="339">
          <cell r="P339">
            <v>144</v>
          </cell>
        </row>
        <row r="340">
          <cell r="P340">
            <v>144</v>
          </cell>
        </row>
        <row r="355">
          <cell r="P355">
            <v>96</v>
          </cell>
        </row>
        <row r="356">
          <cell r="P356">
            <v>96</v>
          </cell>
        </row>
        <row r="357">
          <cell r="P357">
            <v>96</v>
          </cell>
        </row>
        <row r="358">
          <cell r="P358">
            <v>240</v>
          </cell>
        </row>
        <row r="359">
          <cell r="P359">
            <v>240</v>
          </cell>
        </row>
        <row r="375">
          <cell r="P375">
            <v>48</v>
          </cell>
        </row>
        <row r="376">
          <cell r="P376">
            <v>48</v>
          </cell>
        </row>
        <row r="377">
          <cell r="P377">
            <v>72</v>
          </cell>
        </row>
        <row r="378">
          <cell r="P378">
            <v>72</v>
          </cell>
        </row>
        <row r="379">
          <cell r="P379">
            <v>96</v>
          </cell>
        </row>
        <row r="380">
          <cell r="P380">
            <v>96</v>
          </cell>
        </row>
        <row r="381">
          <cell r="P381">
            <v>120</v>
          </cell>
        </row>
        <row r="404">
          <cell r="P404">
            <v>144</v>
          </cell>
        </row>
        <row r="405">
          <cell r="P405">
            <v>144</v>
          </cell>
        </row>
        <row r="406">
          <cell r="P406">
            <v>144</v>
          </cell>
        </row>
        <row r="407">
          <cell r="P407">
            <v>144</v>
          </cell>
        </row>
        <row r="408">
          <cell r="P408">
            <v>144</v>
          </cell>
        </row>
        <row r="409">
          <cell r="P409">
            <v>144</v>
          </cell>
        </row>
        <row r="410">
          <cell r="P410">
            <v>216</v>
          </cell>
        </row>
        <row r="411">
          <cell r="P411">
            <v>216</v>
          </cell>
        </row>
        <row r="412">
          <cell r="P412">
            <v>144</v>
          </cell>
        </row>
        <row r="413">
          <cell r="P413">
            <v>144</v>
          </cell>
        </row>
        <row r="414">
          <cell r="P414">
            <v>144</v>
          </cell>
        </row>
        <row r="415">
          <cell r="P415">
            <v>144</v>
          </cell>
        </row>
        <row r="416">
          <cell r="P416">
            <v>144</v>
          </cell>
        </row>
        <row r="431">
          <cell r="P431">
            <v>240</v>
          </cell>
        </row>
        <row r="432">
          <cell r="P432">
            <v>84</v>
          </cell>
        </row>
        <row r="433">
          <cell r="P433">
            <v>120</v>
          </cell>
        </row>
        <row r="434">
          <cell r="P434">
            <v>260</v>
          </cell>
        </row>
        <row r="437">
          <cell r="P437">
            <v>72</v>
          </cell>
        </row>
        <row r="439">
          <cell r="P439">
            <v>320</v>
          </cell>
        </row>
        <row r="462">
          <cell r="P462">
            <v>2448</v>
          </cell>
        </row>
        <row r="463">
          <cell r="P463">
            <v>360</v>
          </cell>
        </row>
        <row r="464">
          <cell r="P464">
            <v>216</v>
          </cell>
        </row>
        <row r="465">
          <cell r="P465">
            <v>720</v>
          </cell>
        </row>
        <row r="481">
          <cell r="P481">
            <v>288</v>
          </cell>
        </row>
        <row r="482">
          <cell r="P482">
            <v>216</v>
          </cell>
        </row>
        <row r="483">
          <cell r="P483">
            <v>288</v>
          </cell>
        </row>
        <row r="496">
          <cell r="P496">
            <v>48</v>
          </cell>
        </row>
        <row r="497">
          <cell r="P497">
            <v>72</v>
          </cell>
        </row>
        <row r="498">
          <cell r="P498">
            <v>120</v>
          </cell>
        </row>
        <row r="499">
          <cell r="P499">
            <v>144</v>
          </cell>
        </row>
        <row r="514">
          <cell r="P514">
            <v>72</v>
          </cell>
        </row>
        <row r="515">
          <cell r="P515">
            <v>72</v>
          </cell>
        </row>
        <row r="516">
          <cell r="P516">
            <v>72</v>
          </cell>
        </row>
        <row r="517">
          <cell r="P517">
            <v>144</v>
          </cell>
        </row>
        <row r="518">
          <cell r="P518">
            <v>144</v>
          </cell>
        </row>
        <row r="519">
          <cell r="P519">
            <v>72</v>
          </cell>
        </row>
        <row r="532">
          <cell r="P532">
            <v>144</v>
          </cell>
        </row>
        <row r="533">
          <cell r="P533">
            <v>144</v>
          </cell>
        </row>
        <row r="549">
          <cell r="P549">
            <v>48</v>
          </cell>
        </row>
        <row r="550">
          <cell r="P550">
            <v>72</v>
          </cell>
        </row>
        <row r="551">
          <cell r="P551">
            <v>72</v>
          </cell>
        </row>
        <row r="552">
          <cell r="P552">
            <v>96</v>
          </cell>
        </row>
        <row r="553">
          <cell r="P553">
            <v>96</v>
          </cell>
        </row>
        <row r="554">
          <cell r="P554">
            <v>72</v>
          </cell>
        </row>
        <row r="555">
          <cell r="P555">
            <v>48</v>
          </cell>
        </row>
        <row r="573">
          <cell r="P573">
            <v>72</v>
          </cell>
        </row>
        <row r="574">
          <cell r="P574">
            <v>72</v>
          </cell>
        </row>
        <row r="575">
          <cell r="P575">
            <v>72</v>
          </cell>
        </row>
        <row r="576">
          <cell r="P576">
            <v>72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2"/>
  <sheetViews>
    <sheetView view="pageBreakPreview" zoomScaleNormal="100" zoomScaleSheetLayoutView="100" workbookViewId="0">
      <selection activeCell="B50" sqref="B50"/>
    </sheetView>
  </sheetViews>
  <sheetFormatPr defaultColWidth="8.88671875" defaultRowHeight="10.199999999999999"/>
  <cols>
    <col min="1" max="1" width="4" style="4" customWidth="1"/>
    <col min="2" max="2" width="28.88671875" style="4" customWidth="1"/>
    <col min="3" max="3" width="6.21875" style="4" customWidth="1"/>
    <col min="4" max="4" width="11.109375" style="4" customWidth="1"/>
    <col min="5" max="5" width="8.33203125" style="4" customWidth="1"/>
    <col min="6" max="6" width="9.109375" style="4" customWidth="1"/>
    <col min="7" max="7" width="8.21875" style="4" customWidth="1"/>
    <col min="8" max="8" width="9.109375" style="4" customWidth="1"/>
    <col min="9" max="9" width="11.5546875" style="4" customWidth="1"/>
    <col min="10" max="10" width="11.77734375" style="15" customWidth="1"/>
    <col min="11" max="11" width="11.6640625" style="29" customWidth="1"/>
    <col min="12" max="12" width="12.109375" style="4" customWidth="1"/>
    <col min="13" max="13" width="12.44140625" style="4" customWidth="1"/>
    <col min="14" max="16384" width="8.88671875" style="28"/>
  </cols>
  <sheetData>
    <row r="1" spans="1:13">
      <c r="B1" s="3" t="s">
        <v>29</v>
      </c>
    </row>
    <row r="2" spans="1:13" s="36" customFormat="1">
      <c r="A2" s="43" t="s">
        <v>31</v>
      </c>
      <c r="B2" s="1"/>
      <c r="C2" s="1"/>
      <c r="D2" s="1"/>
      <c r="E2" s="1"/>
      <c r="F2" s="1"/>
    </row>
    <row r="3" spans="1:13" s="47" customFormat="1" ht="66.75" customHeight="1">
      <c r="A3" s="41" t="s">
        <v>0</v>
      </c>
      <c r="B3" s="41" t="s">
        <v>21</v>
      </c>
      <c r="C3" s="44" t="s">
        <v>32</v>
      </c>
      <c r="D3" s="44" t="s">
        <v>33</v>
      </c>
      <c r="E3" s="44" t="s">
        <v>34</v>
      </c>
      <c r="F3" s="44" t="s">
        <v>392</v>
      </c>
      <c r="G3" s="44" t="s">
        <v>35</v>
      </c>
      <c r="H3" s="45" t="s">
        <v>36</v>
      </c>
      <c r="I3" s="45" t="s">
        <v>37</v>
      </c>
      <c r="J3" s="44" t="s">
        <v>38</v>
      </c>
      <c r="K3" s="41" t="s">
        <v>1</v>
      </c>
      <c r="L3" s="44" t="s">
        <v>39</v>
      </c>
      <c r="M3" s="41" t="s">
        <v>40</v>
      </c>
    </row>
    <row r="4" spans="1:13" s="2" customFormat="1" ht="15" customHeight="1">
      <c r="A4" s="41" t="s">
        <v>2</v>
      </c>
      <c r="B4" s="41" t="s">
        <v>3</v>
      </c>
      <c r="C4" s="41" t="s">
        <v>4</v>
      </c>
      <c r="D4" s="41" t="s">
        <v>5</v>
      </c>
      <c r="E4" s="41" t="s">
        <v>6</v>
      </c>
      <c r="F4" s="41" t="s">
        <v>7</v>
      </c>
      <c r="G4" s="41" t="s">
        <v>8</v>
      </c>
      <c r="H4" s="41" t="s">
        <v>9</v>
      </c>
      <c r="I4" s="48" t="s">
        <v>10</v>
      </c>
      <c r="J4" s="41" t="s">
        <v>11</v>
      </c>
      <c r="K4" s="41" t="s">
        <v>12</v>
      </c>
      <c r="L4" s="41" t="s">
        <v>13</v>
      </c>
      <c r="M4" s="41" t="s">
        <v>14</v>
      </c>
    </row>
    <row r="5" spans="1:13" s="54" customFormat="1" ht="52.8" customHeight="1">
      <c r="A5" s="40">
        <v>1</v>
      </c>
      <c r="B5" s="331" t="s">
        <v>41</v>
      </c>
      <c r="C5" s="40">
        <v>2</v>
      </c>
      <c r="D5" s="44" t="s">
        <v>385</v>
      </c>
      <c r="E5" s="40" t="s">
        <v>42</v>
      </c>
      <c r="F5" s="40">
        <v>720</v>
      </c>
      <c r="G5" s="49"/>
      <c r="H5" s="50" t="e">
        <f>ROUND(F5/G5,2)</f>
        <v>#DIV/0!</v>
      </c>
      <c r="I5" s="51"/>
      <c r="J5" s="52" t="e">
        <f>ROUND(I5*H5,2)</f>
        <v>#DIV/0!</v>
      </c>
      <c r="K5" s="53">
        <v>0.08</v>
      </c>
      <c r="L5" s="52" t="e">
        <f>ROUND(J5*K5+J5,2)</f>
        <v>#DIV/0!</v>
      </c>
      <c r="M5" s="52"/>
    </row>
    <row r="6" spans="1:13" s="54" customFormat="1" ht="55.2" customHeight="1">
      <c r="A6" s="40">
        <v>2</v>
      </c>
      <c r="B6" s="331" t="s">
        <v>41</v>
      </c>
      <c r="C6" s="40">
        <v>1</v>
      </c>
      <c r="D6" s="44" t="s">
        <v>385</v>
      </c>
      <c r="E6" s="40" t="s">
        <v>42</v>
      </c>
      <c r="F6" s="40">
        <v>2160</v>
      </c>
      <c r="G6" s="49"/>
      <c r="H6" s="50" t="e">
        <f t="shared" ref="H6:H12" si="0">ROUND(F6/G6,2)</f>
        <v>#DIV/0!</v>
      </c>
      <c r="I6" s="51"/>
      <c r="J6" s="52" t="e">
        <f t="shared" ref="J6:J12" si="1">ROUND(I6*H6,2)</f>
        <v>#DIV/0!</v>
      </c>
      <c r="K6" s="53">
        <v>0.08</v>
      </c>
      <c r="L6" s="52" t="e">
        <f t="shared" ref="L6:L12" si="2">ROUND(J6*K6+J6,2)</f>
        <v>#DIV/0!</v>
      </c>
      <c r="M6" s="52"/>
    </row>
    <row r="7" spans="1:13" s="54" customFormat="1" ht="51.6" customHeight="1">
      <c r="A7" s="40">
        <v>3</v>
      </c>
      <c r="B7" s="331" t="s">
        <v>41</v>
      </c>
      <c r="C7" s="40">
        <v>0</v>
      </c>
      <c r="D7" s="44" t="s">
        <v>385</v>
      </c>
      <c r="E7" s="40" t="s">
        <v>42</v>
      </c>
      <c r="F7" s="40">
        <v>2304</v>
      </c>
      <c r="G7" s="49"/>
      <c r="H7" s="50" t="e">
        <f t="shared" si="0"/>
        <v>#DIV/0!</v>
      </c>
      <c r="I7" s="51"/>
      <c r="J7" s="52" t="e">
        <f t="shared" si="1"/>
        <v>#DIV/0!</v>
      </c>
      <c r="K7" s="53">
        <v>0.08</v>
      </c>
      <c r="L7" s="52" t="e">
        <f t="shared" si="2"/>
        <v>#DIV/0!</v>
      </c>
      <c r="M7" s="52"/>
    </row>
    <row r="8" spans="1:13" s="54" customFormat="1" ht="50.4" customHeight="1">
      <c r="A8" s="40">
        <v>4</v>
      </c>
      <c r="B8" s="331" t="s">
        <v>41</v>
      </c>
      <c r="C8" s="40" t="s">
        <v>43</v>
      </c>
      <c r="D8" s="333" t="s">
        <v>44</v>
      </c>
      <c r="E8" s="145" t="s">
        <v>380</v>
      </c>
      <c r="F8" s="40">
        <v>720</v>
      </c>
      <c r="G8" s="49"/>
      <c r="H8" s="50" t="e">
        <f t="shared" si="0"/>
        <v>#DIV/0!</v>
      </c>
      <c r="I8" s="51"/>
      <c r="J8" s="52" t="e">
        <f t="shared" si="1"/>
        <v>#DIV/0!</v>
      </c>
      <c r="K8" s="53">
        <v>0.08</v>
      </c>
      <c r="L8" s="52" t="e">
        <f t="shared" si="2"/>
        <v>#DIV/0!</v>
      </c>
      <c r="M8" s="52"/>
    </row>
    <row r="9" spans="1:13" s="54" customFormat="1" ht="41.4" customHeight="1">
      <c r="A9" s="40">
        <v>5</v>
      </c>
      <c r="B9" s="331" t="s">
        <v>45</v>
      </c>
      <c r="C9" s="40" t="s">
        <v>46</v>
      </c>
      <c r="D9" s="333" t="s">
        <v>47</v>
      </c>
      <c r="E9" s="40" t="s">
        <v>48</v>
      </c>
      <c r="F9" s="40">
        <v>2880</v>
      </c>
      <c r="G9" s="49"/>
      <c r="H9" s="50" t="e">
        <f t="shared" si="0"/>
        <v>#DIV/0!</v>
      </c>
      <c r="I9" s="51"/>
      <c r="J9" s="52" t="e">
        <f t="shared" si="1"/>
        <v>#DIV/0!</v>
      </c>
      <c r="K9" s="53">
        <v>0.08</v>
      </c>
      <c r="L9" s="52" t="e">
        <f t="shared" si="2"/>
        <v>#DIV/0!</v>
      </c>
      <c r="M9" s="52"/>
    </row>
    <row r="10" spans="1:13" s="36" customFormat="1">
      <c r="A10" s="43" t="s">
        <v>31</v>
      </c>
      <c r="B10" s="1"/>
      <c r="C10" s="1"/>
      <c r="D10" s="1"/>
      <c r="E10" s="1"/>
      <c r="F10" s="1"/>
    </row>
    <row r="11" spans="1:13" s="54" customFormat="1" ht="52.2" customHeight="1">
      <c r="A11" s="40">
        <v>6</v>
      </c>
      <c r="B11" s="331" t="s">
        <v>49</v>
      </c>
      <c r="C11" s="40" t="s">
        <v>46</v>
      </c>
      <c r="D11" s="333" t="s">
        <v>50</v>
      </c>
      <c r="E11" s="40" t="s">
        <v>51</v>
      </c>
      <c r="F11" s="40">
        <v>216</v>
      </c>
      <c r="G11" s="49"/>
      <c r="H11" s="50" t="e">
        <f t="shared" si="0"/>
        <v>#DIV/0!</v>
      </c>
      <c r="I11" s="51"/>
      <c r="J11" s="52" t="e">
        <f t="shared" si="1"/>
        <v>#DIV/0!</v>
      </c>
      <c r="K11" s="53">
        <v>0.08</v>
      </c>
      <c r="L11" s="52" t="e">
        <f t="shared" si="2"/>
        <v>#DIV/0!</v>
      </c>
      <c r="M11" s="52"/>
    </row>
    <row r="12" spans="1:13" s="54" customFormat="1" ht="51" customHeight="1">
      <c r="A12" s="40">
        <v>7</v>
      </c>
      <c r="B12" s="331" t="s">
        <v>49</v>
      </c>
      <c r="C12" s="40" t="s">
        <v>52</v>
      </c>
      <c r="D12" s="333" t="s">
        <v>50</v>
      </c>
      <c r="E12" s="40" t="s">
        <v>51</v>
      </c>
      <c r="F12" s="40">
        <v>288</v>
      </c>
      <c r="G12" s="49"/>
      <c r="H12" s="50" t="e">
        <f t="shared" si="0"/>
        <v>#DIV/0!</v>
      </c>
      <c r="I12" s="51"/>
      <c r="J12" s="52" t="e">
        <f t="shared" si="1"/>
        <v>#DIV/0!</v>
      </c>
      <c r="K12" s="53">
        <v>0.08</v>
      </c>
      <c r="L12" s="52" t="e">
        <f t="shared" si="2"/>
        <v>#DIV/0!</v>
      </c>
      <c r="M12" s="52"/>
    </row>
    <row r="13" spans="1:13" s="54" customFormat="1" ht="23.25" customHeight="1">
      <c r="I13" s="55" t="s">
        <v>17</v>
      </c>
      <c r="J13" s="56" t="e">
        <f>SUM(J5:J12)</f>
        <v>#DIV/0!</v>
      </c>
      <c r="K13" s="57"/>
      <c r="L13" s="56" t="e">
        <f>SUM(L5:L12)</f>
        <v>#DIV/0!</v>
      </c>
      <c r="M13" s="58"/>
    </row>
    <row r="14" spans="1:13" s="4" customFormat="1" ht="15" customHeight="1">
      <c r="A14" s="7" t="s">
        <v>18</v>
      </c>
      <c r="B14" s="8" t="s">
        <v>22</v>
      </c>
      <c r="C14" s="6"/>
      <c r="D14" s="5"/>
      <c r="F14" s="6"/>
      <c r="G14" s="9"/>
      <c r="H14" s="10"/>
      <c r="I14" s="9"/>
      <c r="J14" s="6"/>
      <c r="K14" s="31"/>
      <c r="L14" s="11"/>
    </row>
    <row r="15" spans="1:13" s="4" customFormat="1" ht="15" customHeight="1">
      <c r="A15" s="409" t="s">
        <v>23</v>
      </c>
      <c r="B15" s="410"/>
      <c r="C15" s="410"/>
      <c r="D15" s="410"/>
      <c r="E15" s="410"/>
      <c r="F15" s="410"/>
      <c r="G15" s="410"/>
      <c r="H15" s="410"/>
      <c r="I15" s="410"/>
      <c r="J15" s="410"/>
      <c r="K15" s="411"/>
      <c r="L15" s="12"/>
      <c r="M15" s="13" t="s">
        <v>24</v>
      </c>
    </row>
    <row r="16" spans="1:13" s="4" customFormat="1" ht="15" customHeight="1">
      <c r="A16" s="409" t="s">
        <v>25</v>
      </c>
      <c r="B16" s="410"/>
      <c r="C16" s="410"/>
      <c r="D16" s="410"/>
      <c r="E16" s="410"/>
      <c r="F16" s="410"/>
      <c r="G16" s="410"/>
      <c r="H16" s="410"/>
      <c r="I16" s="410"/>
      <c r="J16" s="410"/>
      <c r="K16" s="411"/>
      <c r="L16" s="12"/>
      <c r="M16" s="13" t="s">
        <v>24</v>
      </c>
    </row>
    <row r="17" spans="1:13" s="4" customFormat="1" ht="15" customHeight="1">
      <c r="A17" s="409" t="s">
        <v>26</v>
      </c>
      <c r="B17" s="410"/>
      <c r="C17" s="410"/>
      <c r="D17" s="410"/>
      <c r="E17" s="410"/>
      <c r="F17" s="410"/>
      <c r="G17" s="410"/>
      <c r="H17" s="410"/>
      <c r="I17" s="410"/>
      <c r="J17" s="410"/>
      <c r="K17" s="411"/>
      <c r="L17" s="12"/>
      <c r="M17" s="13" t="s">
        <v>24</v>
      </c>
    </row>
    <row r="18" spans="1:13" s="4" customFormat="1" ht="15" customHeight="1">
      <c r="A18" s="7" t="s">
        <v>18</v>
      </c>
      <c r="B18" s="341" t="s">
        <v>396</v>
      </c>
      <c r="C18" s="341"/>
      <c r="D18" s="341"/>
      <c r="E18" s="341"/>
      <c r="F18" s="341"/>
      <c r="G18" s="341"/>
      <c r="H18" s="341"/>
      <c r="I18" s="341"/>
      <c r="J18" s="341"/>
      <c r="K18" s="341"/>
      <c r="L18" s="341"/>
      <c r="M18" s="341"/>
    </row>
    <row r="19" spans="1:13" s="4" customFormat="1" ht="24" customHeight="1">
      <c r="A19" s="346" t="s">
        <v>15</v>
      </c>
      <c r="B19" s="350" t="s">
        <v>383</v>
      </c>
      <c r="C19" s="348"/>
      <c r="D19" s="348"/>
      <c r="E19" s="348"/>
      <c r="F19" s="348"/>
      <c r="G19" s="348"/>
      <c r="H19" s="348"/>
      <c r="I19" s="348"/>
      <c r="J19" s="348"/>
      <c r="K19" s="348"/>
      <c r="L19" s="348"/>
      <c r="M19" s="349"/>
    </row>
    <row r="20" spans="1:13" s="4" customFormat="1" ht="15" customHeight="1">
      <c r="A20" s="346" t="s">
        <v>397</v>
      </c>
      <c r="B20" s="347"/>
      <c r="C20" s="348"/>
      <c r="D20" s="348"/>
      <c r="E20" s="348"/>
      <c r="F20" s="348"/>
      <c r="G20" s="348"/>
      <c r="H20" s="348"/>
      <c r="I20" s="348"/>
      <c r="J20" s="348"/>
      <c r="K20" s="348"/>
      <c r="L20" s="348"/>
      <c r="M20" s="349"/>
    </row>
    <row r="21" spans="1:13" s="4" customFormat="1" ht="15" customHeight="1">
      <c r="A21" s="346" t="s">
        <v>398</v>
      </c>
      <c r="B21" s="347"/>
      <c r="C21" s="348"/>
      <c r="D21" s="348"/>
      <c r="E21" s="348"/>
      <c r="F21" s="348"/>
      <c r="G21" s="348"/>
      <c r="H21" s="348"/>
      <c r="I21" s="348"/>
      <c r="J21" s="348"/>
      <c r="K21" s="348"/>
      <c r="L21" s="348"/>
      <c r="M21" s="349"/>
    </row>
    <row r="22" spans="1:13" s="4" customFormat="1" ht="15" customHeight="1">
      <c r="A22" s="14"/>
      <c r="B22" s="5" t="s">
        <v>16</v>
      </c>
      <c r="C22" s="14"/>
      <c r="D22" s="14"/>
      <c r="E22" s="14"/>
      <c r="F22" s="14"/>
      <c r="G22" s="14"/>
      <c r="H22" s="14"/>
      <c r="I22" s="14"/>
      <c r="J22" s="14"/>
      <c r="K22" s="32"/>
      <c r="L22" s="14"/>
      <c r="M22" s="14"/>
    </row>
    <row r="23" spans="1:13" s="4" customFormat="1" ht="15" customHeight="1">
      <c r="A23" s="339" t="s">
        <v>18</v>
      </c>
      <c r="B23" s="340" t="s">
        <v>383</v>
      </c>
      <c r="C23" s="341"/>
      <c r="D23" s="341"/>
      <c r="E23" s="341"/>
      <c r="F23" s="14"/>
      <c r="G23" s="14"/>
      <c r="H23" s="14"/>
      <c r="I23" s="14"/>
      <c r="J23" s="14"/>
      <c r="K23" s="32"/>
      <c r="L23" s="14"/>
      <c r="M23" s="14"/>
    </row>
    <row r="24" spans="1:13" s="4" customFormat="1">
      <c r="A24" s="15" t="s">
        <v>18</v>
      </c>
      <c r="B24" s="16" t="s">
        <v>20</v>
      </c>
      <c r="C24" s="16"/>
      <c r="D24" s="16"/>
      <c r="E24" s="16"/>
      <c r="F24" s="16"/>
      <c r="G24" s="16"/>
      <c r="H24" s="16"/>
      <c r="I24" s="16"/>
      <c r="J24" s="15"/>
      <c r="K24" s="29"/>
    </row>
    <row r="25" spans="1:13" s="4" customFormat="1">
      <c r="A25" s="15" t="s">
        <v>18</v>
      </c>
      <c r="B25" s="16" t="s">
        <v>28</v>
      </c>
      <c r="C25" s="16"/>
      <c r="D25" s="16"/>
      <c r="E25" s="16"/>
      <c r="F25" s="16"/>
      <c r="G25" s="16"/>
      <c r="H25" s="16"/>
      <c r="I25" s="16"/>
      <c r="J25" s="15"/>
      <c r="K25" s="29"/>
    </row>
    <row r="26" spans="1:13" s="4" customFormat="1">
      <c r="A26" s="15" t="s">
        <v>18</v>
      </c>
      <c r="B26" s="16" t="s">
        <v>64</v>
      </c>
      <c r="C26" s="16"/>
      <c r="D26" s="16"/>
      <c r="E26" s="16"/>
      <c r="F26" s="16"/>
      <c r="G26" s="16"/>
      <c r="H26" s="16"/>
      <c r="I26" s="16"/>
      <c r="J26" s="15"/>
      <c r="K26" s="29"/>
    </row>
    <row r="27" spans="1:13" s="4" customFormat="1">
      <c r="A27" s="15" t="s">
        <v>18</v>
      </c>
      <c r="B27" s="17" t="s">
        <v>19</v>
      </c>
      <c r="C27" s="17"/>
      <c r="D27" s="17"/>
      <c r="E27" s="17"/>
      <c r="F27" s="17"/>
      <c r="G27" s="18"/>
      <c r="H27" s="18"/>
      <c r="I27" s="18"/>
      <c r="J27" s="19"/>
      <c r="K27" s="33"/>
      <c r="L27" s="20"/>
      <c r="M27" s="20"/>
    </row>
    <row r="28" spans="1:13" s="4" customFormat="1">
      <c r="B28" s="20" t="s">
        <v>65</v>
      </c>
      <c r="C28" s="20"/>
      <c r="D28" s="20"/>
      <c r="E28" s="20"/>
      <c r="F28" s="20"/>
      <c r="G28" s="20"/>
      <c r="H28" s="20"/>
      <c r="I28" s="20"/>
      <c r="J28" s="21"/>
      <c r="K28" s="33"/>
      <c r="L28" s="20"/>
      <c r="M28" s="20"/>
    </row>
    <row r="29" spans="1:13" s="4" customFormat="1" ht="6.6" customHeight="1">
      <c r="A29" s="15"/>
      <c r="B29" s="22"/>
      <c r="C29" s="22"/>
      <c r="D29" s="22"/>
      <c r="E29" s="22"/>
      <c r="F29" s="22"/>
      <c r="G29" s="22"/>
      <c r="H29" s="22"/>
      <c r="I29" s="22"/>
      <c r="J29" s="23"/>
      <c r="K29" s="34"/>
      <c r="L29" s="24"/>
      <c r="M29" s="24"/>
    </row>
    <row r="30" spans="1:13" s="4" customFormat="1">
      <c r="H30" s="25"/>
      <c r="I30" s="25"/>
      <c r="J30" s="26"/>
      <c r="K30" s="27" t="s">
        <v>27</v>
      </c>
      <c r="L30" s="25"/>
      <c r="M30" s="25"/>
    </row>
    <row r="31" spans="1:13" s="36" customFormat="1">
      <c r="A31" s="381" t="s">
        <v>53</v>
      </c>
      <c r="B31" s="382"/>
      <c r="C31" s="382"/>
      <c r="D31" s="382"/>
      <c r="E31" s="382"/>
      <c r="F31" s="382"/>
      <c r="G31" s="382"/>
      <c r="H31" s="382"/>
      <c r="I31" s="382"/>
      <c r="J31" s="382"/>
      <c r="K31" s="382"/>
      <c r="L31" s="382"/>
      <c r="M31" s="382"/>
    </row>
    <row r="32" spans="1:13" s="47" customFormat="1" ht="66.75" customHeight="1">
      <c r="A32" s="41" t="s">
        <v>0</v>
      </c>
      <c r="B32" s="41" t="s">
        <v>21</v>
      </c>
      <c r="C32" s="44" t="s">
        <v>54</v>
      </c>
      <c r="D32" s="44" t="s">
        <v>33</v>
      </c>
      <c r="E32" s="44" t="s">
        <v>55</v>
      </c>
      <c r="F32" s="44" t="s">
        <v>56</v>
      </c>
      <c r="G32" s="44" t="s">
        <v>394</v>
      </c>
      <c r="H32" s="44" t="s">
        <v>57</v>
      </c>
      <c r="I32" s="44" t="s">
        <v>38</v>
      </c>
      <c r="J32" s="41" t="s">
        <v>1</v>
      </c>
      <c r="K32" s="44" t="s">
        <v>39</v>
      </c>
      <c r="L32" s="41" t="s">
        <v>40</v>
      </c>
      <c r="M32" s="46"/>
    </row>
    <row r="33" spans="1:13" s="2" customFormat="1" ht="15" customHeight="1">
      <c r="A33" s="41" t="s">
        <v>2</v>
      </c>
      <c r="B33" s="41" t="s">
        <v>3</v>
      </c>
      <c r="C33" s="41" t="s">
        <v>4</v>
      </c>
      <c r="D33" s="41" t="s">
        <v>5</v>
      </c>
      <c r="E33" s="41" t="s">
        <v>6</v>
      </c>
      <c r="F33" s="41" t="s">
        <v>7</v>
      </c>
      <c r="G33" s="41" t="s">
        <v>8</v>
      </c>
      <c r="H33" s="41" t="s">
        <v>9</v>
      </c>
      <c r="I33" s="48" t="s">
        <v>10</v>
      </c>
      <c r="J33" s="41" t="s">
        <v>11</v>
      </c>
      <c r="K33" s="41" t="s">
        <v>12</v>
      </c>
      <c r="L33" s="41" t="s">
        <v>13</v>
      </c>
      <c r="M33" s="46"/>
    </row>
    <row r="34" spans="1:13" s="54" customFormat="1" ht="89.4" customHeight="1">
      <c r="A34" s="40">
        <v>1</v>
      </c>
      <c r="B34" s="61" t="s">
        <v>400</v>
      </c>
      <c r="C34" s="333">
        <v>6</v>
      </c>
      <c r="D34" s="333" t="s">
        <v>58</v>
      </c>
      <c r="E34" s="40" t="s">
        <v>59</v>
      </c>
      <c r="F34" s="40">
        <v>4</v>
      </c>
      <c r="G34" s="62">
        <v>1000</v>
      </c>
      <c r="H34" s="51"/>
      <c r="I34" s="52">
        <f>H34*G34</f>
        <v>0</v>
      </c>
      <c r="J34" s="53">
        <v>0.08</v>
      </c>
      <c r="K34" s="52">
        <f>ROUND(I34*J34+I34,2)</f>
        <v>0</v>
      </c>
      <c r="L34" s="52"/>
      <c r="M34" s="63"/>
    </row>
    <row r="35" spans="1:13" s="54" customFormat="1" ht="81" customHeight="1">
      <c r="A35" s="40">
        <v>2</v>
      </c>
      <c r="B35" s="61" t="s">
        <v>401</v>
      </c>
      <c r="C35" s="333">
        <v>7</v>
      </c>
      <c r="D35" s="333" t="s">
        <v>58</v>
      </c>
      <c r="E35" s="40" t="s">
        <v>59</v>
      </c>
      <c r="F35" s="40">
        <v>4</v>
      </c>
      <c r="G35" s="62">
        <v>800</v>
      </c>
      <c r="H35" s="51"/>
      <c r="I35" s="52">
        <f>H35*G35</f>
        <v>0</v>
      </c>
      <c r="J35" s="53">
        <v>0.08</v>
      </c>
      <c r="K35" s="52">
        <f>ROUND(I35*J35+I35,2)</f>
        <v>0</v>
      </c>
      <c r="L35" s="52"/>
      <c r="M35" s="63"/>
    </row>
    <row r="36" spans="1:13" s="54" customFormat="1" ht="23.25" customHeight="1">
      <c r="H36" s="55" t="s">
        <v>17</v>
      </c>
      <c r="I36" s="56">
        <f>SUM(I34:I35)</f>
        <v>0</v>
      </c>
      <c r="J36" s="57"/>
      <c r="K36" s="56">
        <f>SUM(K34:K35)</f>
        <v>0</v>
      </c>
      <c r="L36" s="58"/>
    </row>
    <row r="37" spans="1:13" s="4" customFormat="1" ht="15" customHeight="1">
      <c r="A37" s="7" t="s">
        <v>18</v>
      </c>
      <c r="B37" s="8" t="s">
        <v>22</v>
      </c>
      <c r="C37" s="6"/>
      <c r="D37" s="5"/>
      <c r="F37" s="6"/>
      <c r="G37" s="9"/>
      <c r="H37" s="10"/>
      <c r="I37" s="9"/>
      <c r="J37" s="6"/>
      <c r="K37" s="31"/>
      <c r="L37" s="11"/>
    </row>
    <row r="38" spans="1:13" s="4" customFormat="1" ht="15" customHeight="1">
      <c r="A38" s="409" t="s">
        <v>23</v>
      </c>
      <c r="B38" s="410"/>
      <c r="C38" s="410"/>
      <c r="D38" s="410"/>
      <c r="E38" s="410"/>
      <c r="F38" s="410"/>
      <c r="G38" s="410"/>
      <c r="H38" s="410"/>
      <c r="I38" s="410"/>
      <c r="J38" s="410"/>
      <c r="K38" s="411"/>
      <c r="L38" s="12"/>
      <c r="M38" s="13" t="s">
        <v>24</v>
      </c>
    </row>
    <row r="39" spans="1:13" s="4" customFormat="1" ht="15" customHeight="1">
      <c r="A39" s="409" t="s">
        <v>25</v>
      </c>
      <c r="B39" s="410"/>
      <c r="C39" s="410"/>
      <c r="D39" s="410"/>
      <c r="E39" s="410"/>
      <c r="F39" s="410"/>
      <c r="G39" s="410"/>
      <c r="H39" s="410"/>
      <c r="I39" s="410"/>
      <c r="J39" s="410"/>
      <c r="K39" s="411"/>
      <c r="L39" s="12"/>
      <c r="M39" s="13" t="s">
        <v>24</v>
      </c>
    </row>
    <row r="40" spans="1:13" s="4" customFormat="1" ht="15" customHeight="1">
      <c r="A40" s="409" t="s">
        <v>26</v>
      </c>
      <c r="B40" s="410"/>
      <c r="C40" s="410"/>
      <c r="D40" s="410"/>
      <c r="E40" s="410"/>
      <c r="F40" s="410"/>
      <c r="G40" s="410"/>
      <c r="H40" s="410"/>
      <c r="I40" s="410"/>
      <c r="J40" s="410"/>
      <c r="K40" s="411"/>
      <c r="L40" s="12"/>
      <c r="M40" s="13" t="s">
        <v>24</v>
      </c>
    </row>
    <row r="41" spans="1:13" s="4" customFormat="1" ht="15" customHeight="1">
      <c r="A41" s="7" t="s">
        <v>18</v>
      </c>
      <c r="B41" s="341" t="s">
        <v>396</v>
      </c>
      <c r="C41" s="341"/>
      <c r="D41" s="341"/>
      <c r="E41" s="341"/>
      <c r="F41" s="341"/>
      <c r="G41" s="341"/>
      <c r="H41" s="341"/>
      <c r="I41" s="341"/>
      <c r="J41" s="341"/>
      <c r="K41" s="341"/>
      <c r="L41" s="341"/>
      <c r="M41" s="341"/>
    </row>
    <row r="42" spans="1:13" s="4" customFormat="1" ht="36.6" customHeight="1">
      <c r="A42" s="346" t="s">
        <v>15</v>
      </c>
      <c r="B42" s="412" t="s">
        <v>399</v>
      </c>
      <c r="C42" s="413"/>
      <c r="D42" s="413"/>
      <c r="E42" s="413"/>
      <c r="F42" s="413"/>
      <c r="G42" s="413"/>
      <c r="H42" s="413"/>
      <c r="I42" s="413"/>
      <c r="J42" s="413"/>
      <c r="K42" s="413"/>
      <c r="L42" s="413"/>
      <c r="M42" s="414"/>
    </row>
    <row r="43" spans="1:13" s="4" customFormat="1" ht="27.6" customHeight="1">
      <c r="A43" s="346" t="s">
        <v>397</v>
      </c>
      <c r="B43" s="418" t="s">
        <v>462</v>
      </c>
      <c r="C43" s="419"/>
      <c r="D43" s="419"/>
      <c r="E43" s="419"/>
      <c r="F43" s="419"/>
      <c r="G43" s="419"/>
      <c r="H43" s="419"/>
      <c r="I43" s="419"/>
      <c r="J43" s="419"/>
      <c r="K43" s="419"/>
      <c r="L43" s="419"/>
      <c r="M43" s="420"/>
    </row>
    <row r="44" spans="1:13" s="4" customFormat="1" ht="11.4" customHeight="1">
      <c r="A44" s="14"/>
      <c r="B44" s="5" t="s">
        <v>16</v>
      </c>
      <c r="C44" s="14"/>
      <c r="D44" s="14"/>
      <c r="E44" s="14"/>
      <c r="F44" s="14"/>
      <c r="G44" s="14"/>
      <c r="H44" s="14"/>
      <c r="I44" s="14"/>
      <c r="J44" s="14"/>
      <c r="K44" s="32"/>
      <c r="L44" s="14"/>
      <c r="M44" s="14"/>
    </row>
    <row r="45" spans="1:13" s="4" customFormat="1">
      <c r="A45" s="15" t="s">
        <v>18</v>
      </c>
      <c r="B45" s="16" t="s">
        <v>20</v>
      </c>
      <c r="C45" s="16"/>
      <c r="D45" s="16"/>
      <c r="E45" s="16"/>
      <c r="F45" s="16"/>
      <c r="G45" s="16"/>
      <c r="H45" s="16"/>
      <c r="I45" s="16"/>
      <c r="J45" s="15"/>
      <c r="K45" s="29"/>
    </row>
    <row r="46" spans="1:13" s="4" customFormat="1">
      <c r="A46" s="15" t="s">
        <v>18</v>
      </c>
      <c r="B46" s="16" t="s">
        <v>28</v>
      </c>
      <c r="C46" s="16"/>
      <c r="D46" s="16"/>
      <c r="E46" s="16"/>
      <c r="F46" s="16"/>
      <c r="G46" s="16"/>
      <c r="H46" s="16"/>
      <c r="I46" s="16"/>
      <c r="J46" s="15"/>
      <c r="K46" s="29"/>
    </row>
    <row r="47" spans="1:13" s="4" customFormat="1">
      <c r="A47" s="15" t="s">
        <v>18</v>
      </c>
      <c r="B47" s="16" t="s">
        <v>66</v>
      </c>
      <c r="C47" s="16"/>
      <c r="D47" s="16"/>
      <c r="E47" s="16"/>
      <c r="F47" s="16"/>
      <c r="G47" s="16"/>
      <c r="H47" s="16"/>
      <c r="I47" s="16"/>
      <c r="J47" s="15"/>
      <c r="K47" s="29"/>
    </row>
    <row r="48" spans="1:13" s="4" customFormat="1">
      <c r="A48" s="15" t="s">
        <v>18</v>
      </c>
      <c r="B48" s="17" t="s">
        <v>19</v>
      </c>
      <c r="C48" s="17"/>
      <c r="D48" s="17"/>
      <c r="E48" s="17"/>
      <c r="F48" s="17"/>
      <c r="G48" s="18"/>
      <c r="H48" s="18"/>
      <c r="I48" s="18"/>
      <c r="J48" s="19"/>
      <c r="K48" s="33"/>
      <c r="L48" s="20"/>
      <c r="M48" s="20"/>
    </row>
    <row r="49" spans="1:13" s="4" customFormat="1">
      <c r="B49" s="20" t="s">
        <v>67</v>
      </c>
      <c r="C49" s="20"/>
      <c r="D49" s="20"/>
      <c r="E49" s="20"/>
      <c r="F49" s="20"/>
      <c r="G49" s="20"/>
      <c r="H49" s="20"/>
      <c r="I49" s="20"/>
      <c r="J49" s="21"/>
      <c r="K49" s="33"/>
      <c r="L49" s="20"/>
      <c r="M49" s="20"/>
    </row>
    <row r="50" spans="1:13" s="4" customFormat="1" ht="9.6" customHeight="1">
      <c r="A50" s="15"/>
      <c r="B50" s="22"/>
      <c r="C50" s="22"/>
      <c r="D50" s="22"/>
      <c r="E50" s="22"/>
      <c r="F50" s="22"/>
      <c r="G50" s="22"/>
      <c r="H50" s="22"/>
      <c r="I50" s="22"/>
      <c r="J50" s="23"/>
      <c r="K50" s="34"/>
      <c r="L50" s="24"/>
      <c r="M50" s="24"/>
    </row>
    <row r="51" spans="1:13" s="4" customFormat="1">
      <c r="H51" s="25"/>
      <c r="I51" s="25"/>
      <c r="J51" s="26"/>
      <c r="K51" s="27" t="s">
        <v>27</v>
      </c>
      <c r="L51" s="25"/>
      <c r="M51" s="25"/>
    </row>
    <row r="52" spans="1:13" s="36" customFormat="1">
      <c r="A52" s="60" t="s">
        <v>60</v>
      </c>
    </row>
    <row r="53" spans="1:13" s="47" customFormat="1" ht="64.8" customHeight="1">
      <c r="A53" s="41" t="s">
        <v>0</v>
      </c>
      <c r="B53" s="41" t="s">
        <v>21</v>
      </c>
      <c r="C53" s="44" t="s">
        <v>54</v>
      </c>
      <c r="D53" s="44" t="s">
        <v>33</v>
      </c>
      <c r="E53" s="44" t="s">
        <v>34</v>
      </c>
      <c r="F53" s="44" t="s">
        <v>393</v>
      </c>
      <c r="G53" s="44" t="s">
        <v>61</v>
      </c>
      <c r="H53" s="44" t="s">
        <v>57</v>
      </c>
      <c r="I53" s="44" t="s">
        <v>38</v>
      </c>
      <c r="J53" s="41" t="s">
        <v>1</v>
      </c>
      <c r="K53" s="44" t="s">
        <v>39</v>
      </c>
      <c r="L53" s="41" t="s">
        <v>40</v>
      </c>
      <c r="M53" s="46"/>
    </row>
    <row r="54" spans="1:13" s="2" customFormat="1" ht="15" customHeight="1">
      <c r="A54" s="41" t="s">
        <v>2</v>
      </c>
      <c r="B54" s="41" t="s">
        <v>3</v>
      </c>
      <c r="C54" s="41" t="s">
        <v>4</v>
      </c>
      <c r="D54" s="41" t="s">
        <v>5</v>
      </c>
      <c r="E54" s="41" t="s">
        <v>6</v>
      </c>
      <c r="F54" s="41" t="s">
        <v>7</v>
      </c>
      <c r="G54" s="41" t="s">
        <v>8</v>
      </c>
      <c r="H54" s="41" t="s">
        <v>9</v>
      </c>
      <c r="I54" s="48" t="s">
        <v>10</v>
      </c>
      <c r="J54" s="41" t="s">
        <v>11</v>
      </c>
      <c r="K54" s="41" t="s">
        <v>12</v>
      </c>
      <c r="L54" s="41" t="s">
        <v>13</v>
      </c>
      <c r="M54" s="46"/>
    </row>
    <row r="55" spans="1:13" s="54" customFormat="1" ht="97.8" customHeight="1">
      <c r="A55" s="40">
        <v>1</v>
      </c>
      <c r="B55" s="342" t="s">
        <v>403</v>
      </c>
      <c r="C55" s="44" t="s">
        <v>378</v>
      </c>
      <c r="D55" s="44" t="s">
        <v>62</v>
      </c>
      <c r="E55" s="44" t="s">
        <v>63</v>
      </c>
      <c r="F55" s="44">
        <v>2800</v>
      </c>
      <c r="G55" s="232" t="s">
        <v>379</v>
      </c>
      <c r="H55" s="65"/>
      <c r="I55" s="66">
        <f>H55*F55</f>
        <v>0</v>
      </c>
      <c r="J55" s="53">
        <v>0.08</v>
      </c>
      <c r="K55" s="52">
        <f>ROUND(I55*J55+I55,2)</f>
        <v>0</v>
      </c>
      <c r="L55" s="52"/>
      <c r="M55" s="63"/>
    </row>
    <row r="56" spans="1:13" s="54" customFormat="1" ht="14.4" customHeight="1">
      <c r="H56" s="55" t="s">
        <v>17</v>
      </c>
      <c r="I56" s="56">
        <f>SUM(I55:I55)</f>
        <v>0</v>
      </c>
      <c r="J56" s="57"/>
      <c r="K56" s="56">
        <f>SUM(K55:K55)</f>
        <v>0</v>
      </c>
      <c r="L56" s="58"/>
    </row>
    <row r="57" spans="1:13" s="4" customFormat="1" ht="8.4" customHeight="1">
      <c r="A57" s="7" t="s">
        <v>18</v>
      </c>
      <c r="B57" s="8" t="s">
        <v>22</v>
      </c>
      <c r="C57" s="6"/>
      <c r="D57" s="5"/>
      <c r="F57" s="6"/>
      <c r="G57" s="9"/>
      <c r="H57" s="10"/>
      <c r="I57" s="9"/>
      <c r="J57" s="6"/>
      <c r="K57" s="31"/>
      <c r="L57" s="11"/>
    </row>
    <row r="58" spans="1:13" s="4" customFormat="1" ht="15" customHeight="1">
      <c r="A58" s="409" t="s">
        <v>23</v>
      </c>
      <c r="B58" s="410"/>
      <c r="C58" s="410"/>
      <c r="D58" s="410"/>
      <c r="E58" s="410"/>
      <c r="F58" s="410"/>
      <c r="G58" s="410"/>
      <c r="H58" s="410"/>
      <c r="I58" s="410"/>
      <c r="J58" s="410"/>
      <c r="K58" s="411"/>
      <c r="L58" s="12"/>
      <c r="M58" s="13" t="s">
        <v>24</v>
      </c>
    </row>
    <row r="59" spans="1:13" s="4" customFormat="1" ht="15" customHeight="1">
      <c r="A59" s="409" t="s">
        <v>25</v>
      </c>
      <c r="B59" s="410"/>
      <c r="C59" s="410"/>
      <c r="D59" s="410"/>
      <c r="E59" s="410"/>
      <c r="F59" s="410"/>
      <c r="G59" s="410"/>
      <c r="H59" s="410"/>
      <c r="I59" s="410"/>
      <c r="J59" s="410"/>
      <c r="K59" s="411"/>
      <c r="L59" s="12"/>
      <c r="M59" s="13" t="s">
        <v>24</v>
      </c>
    </row>
    <row r="60" spans="1:13" s="4" customFormat="1" ht="15" customHeight="1">
      <c r="A60" s="409" t="s">
        <v>26</v>
      </c>
      <c r="B60" s="410"/>
      <c r="C60" s="410"/>
      <c r="D60" s="410"/>
      <c r="E60" s="410"/>
      <c r="F60" s="410"/>
      <c r="G60" s="410"/>
      <c r="H60" s="410"/>
      <c r="I60" s="410"/>
      <c r="J60" s="410"/>
      <c r="K60" s="411"/>
      <c r="L60" s="12"/>
      <c r="M60" s="13" t="s">
        <v>24</v>
      </c>
    </row>
    <row r="61" spans="1:13" s="4" customFormat="1" ht="15" customHeight="1">
      <c r="A61" s="7" t="s">
        <v>18</v>
      </c>
      <c r="B61" s="341" t="s">
        <v>396</v>
      </c>
      <c r="C61" s="341"/>
      <c r="D61" s="341"/>
      <c r="E61" s="341"/>
      <c r="F61" s="341"/>
      <c r="G61" s="341"/>
      <c r="H61" s="341"/>
      <c r="I61" s="341"/>
      <c r="J61" s="341"/>
      <c r="K61" s="341"/>
      <c r="L61" s="341"/>
      <c r="M61" s="341"/>
    </row>
    <row r="62" spans="1:13" s="4" customFormat="1" ht="95.4" customHeight="1">
      <c r="A62" s="346" t="s">
        <v>15</v>
      </c>
      <c r="B62" s="412" t="s">
        <v>406</v>
      </c>
      <c r="C62" s="413"/>
      <c r="D62" s="413"/>
      <c r="E62" s="413"/>
      <c r="F62" s="413"/>
      <c r="G62" s="413"/>
      <c r="H62" s="413"/>
      <c r="I62" s="413"/>
      <c r="J62" s="413"/>
      <c r="K62" s="413"/>
      <c r="L62" s="413"/>
      <c r="M62" s="414"/>
    </row>
    <row r="63" spans="1:13" s="4" customFormat="1" ht="77.400000000000006" customHeight="1">
      <c r="A63" s="346" t="s">
        <v>397</v>
      </c>
      <c r="B63" s="415" t="s">
        <v>402</v>
      </c>
      <c r="C63" s="416"/>
      <c r="D63" s="416"/>
      <c r="E63" s="416"/>
      <c r="F63" s="416"/>
      <c r="G63" s="416"/>
      <c r="H63" s="416"/>
      <c r="I63" s="416"/>
      <c r="J63" s="416"/>
      <c r="K63" s="416"/>
      <c r="L63" s="416"/>
      <c r="M63" s="417"/>
    </row>
    <row r="64" spans="1:13" s="4" customFormat="1" ht="10.199999999999999" customHeight="1">
      <c r="A64" s="14"/>
      <c r="B64" s="5" t="s">
        <v>16</v>
      </c>
      <c r="C64" s="14"/>
      <c r="D64" s="14"/>
      <c r="E64" s="14"/>
      <c r="F64" s="14"/>
      <c r="G64" s="14"/>
      <c r="H64" s="14"/>
      <c r="I64" s="14"/>
      <c r="J64" s="14"/>
      <c r="K64" s="32"/>
      <c r="L64" s="14"/>
      <c r="M64" s="14"/>
    </row>
    <row r="65" spans="1:13" s="4" customFormat="1">
      <c r="A65" s="15" t="s">
        <v>18</v>
      </c>
      <c r="B65" s="16" t="s">
        <v>20</v>
      </c>
      <c r="C65" s="16"/>
      <c r="D65" s="16"/>
      <c r="E65" s="16"/>
      <c r="F65" s="16"/>
      <c r="G65" s="16"/>
      <c r="H65" s="16"/>
      <c r="I65" s="16"/>
      <c r="J65" s="15"/>
      <c r="K65" s="29"/>
    </row>
    <row r="66" spans="1:13" s="4" customFormat="1">
      <c r="A66" s="15" t="s">
        <v>18</v>
      </c>
      <c r="B66" s="16" t="s">
        <v>28</v>
      </c>
      <c r="C66" s="16"/>
      <c r="D66" s="16"/>
      <c r="E66" s="16"/>
      <c r="F66" s="16"/>
      <c r="G66" s="16"/>
      <c r="H66" s="16"/>
      <c r="I66" s="16"/>
      <c r="J66" s="15"/>
      <c r="K66" s="29"/>
    </row>
    <row r="67" spans="1:13" s="4" customFormat="1">
      <c r="A67" s="15" t="s">
        <v>18</v>
      </c>
      <c r="B67" s="16" t="s">
        <v>66</v>
      </c>
      <c r="C67" s="16"/>
      <c r="D67" s="16"/>
      <c r="E67" s="16"/>
      <c r="F67" s="16"/>
      <c r="G67" s="16"/>
      <c r="H67" s="16"/>
      <c r="I67" s="16"/>
      <c r="J67" s="15"/>
      <c r="K67" s="29"/>
    </row>
    <row r="68" spans="1:13" s="4" customFormat="1">
      <c r="A68" s="15" t="s">
        <v>18</v>
      </c>
      <c r="B68" s="17" t="s">
        <v>19</v>
      </c>
      <c r="C68" s="17"/>
      <c r="D68" s="17"/>
      <c r="E68" s="17"/>
      <c r="F68" s="17"/>
      <c r="G68" s="18"/>
      <c r="H68" s="18"/>
      <c r="I68" s="18"/>
      <c r="J68" s="19"/>
      <c r="K68" s="33"/>
      <c r="L68" s="20"/>
      <c r="M68" s="20"/>
    </row>
    <row r="69" spans="1:13" s="4" customFormat="1">
      <c r="B69" s="20" t="s">
        <v>68</v>
      </c>
      <c r="C69" s="20"/>
      <c r="D69" s="20"/>
      <c r="E69" s="20"/>
      <c r="F69" s="20"/>
      <c r="G69" s="20"/>
      <c r="H69" s="20"/>
      <c r="I69" s="20"/>
      <c r="J69" s="21"/>
      <c r="K69" s="33"/>
      <c r="L69" s="20"/>
      <c r="M69" s="20"/>
    </row>
    <row r="70" spans="1:13" s="4" customFormat="1">
      <c r="H70" s="25"/>
      <c r="I70" s="25"/>
      <c r="J70" s="26"/>
      <c r="K70" s="27" t="s">
        <v>27</v>
      </c>
      <c r="L70" s="25"/>
      <c r="M70" s="25"/>
    </row>
    <row r="71" spans="1:13" s="36" customFormat="1">
      <c r="A71" s="381" t="s">
        <v>69</v>
      </c>
      <c r="B71" s="382"/>
      <c r="C71" s="382"/>
      <c r="D71" s="382"/>
      <c r="E71" s="382"/>
      <c r="F71" s="382"/>
      <c r="G71" s="382"/>
      <c r="H71" s="382"/>
      <c r="I71" s="382"/>
      <c r="J71" s="382"/>
      <c r="K71" s="382"/>
      <c r="L71" s="382"/>
      <c r="M71" s="382"/>
    </row>
    <row r="72" spans="1:13" s="47" customFormat="1" ht="55.95" customHeight="1">
      <c r="A72" s="41" t="s">
        <v>0</v>
      </c>
      <c r="B72" s="41" t="s">
        <v>21</v>
      </c>
      <c r="C72" s="44" t="s">
        <v>54</v>
      </c>
      <c r="D72" s="44" t="s">
        <v>33</v>
      </c>
      <c r="E72" s="44" t="s">
        <v>34</v>
      </c>
      <c r="F72" s="44" t="s">
        <v>395</v>
      </c>
      <c r="G72" s="44" t="s">
        <v>70</v>
      </c>
      <c r="H72" s="44" t="s">
        <v>57</v>
      </c>
      <c r="I72" s="44" t="s">
        <v>38</v>
      </c>
      <c r="J72" s="41" t="s">
        <v>1</v>
      </c>
      <c r="K72" s="44" t="s">
        <v>39</v>
      </c>
      <c r="L72" s="41" t="s">
        <v>40</v>
      </c>
      <c r="M72" s="46"/>
    </row>
    <row r="73" spans="1:13" s="2" customFormat="1" ht="15" customHeight="1">
      <c r="A73" s="41" t="s">
        <v>2</v>
      </c>
      <c r="B73" s="41" t="s">
        <v>3</v>
      </c>
      <c r="C73" s="41" t="s">
        <v>4</v>
      </c>
      <c r="D73" s="41" t="s">
        <v>5</v>
      </c>
      <c r="E73" s="41" t="s">
        <v>6</v>
      </c>
      <c r="F73" s="41" t="s">
        <v>7</v>
      </c>
      <c r="G73" s="41" t="s">
        <v>8</v>
      </c>
      <c r="H73" s="41" t="s">
        <v>9</v>
      </c>
      <c r="I73" s="48" t="s">
        <v>10</v>
      </c>
      <c r="J73" s="41" t="s">
        <v>11</v>
      </c>
      <c r="K73" s="41" t="s">
        <v>12</v>
      </c>
      <c r="L73" s="41" t="s">
        <v>13</v>
      </c>
      <c r="M73" s="46"/>
    </row>
    <row r="74" spans="1:13" s="54" customFormat="1" ht="41.4" customHeight="1">
      <c r="A74" s="40">
        <v>1</v>
      </c>
      <c r="B74" s="331" t="s">
        <v>71</v>
      </c>
      <c r="C74" s="333" t="s">
        <v>46</v>
      </c>
      <c r="D74" s="333" t="s">
        <v>72</v>
      </c>
      <c r="E74" s="333" t="s">
        <v>73</v>
      </c>
      <c r="F74" s="333">
        <v>600</v>
      </c>
      <c r="G74" s="333">
        <v>12</v>
      </c>
      <c r="H74" s="65"/>
      <c r="I74" s="52">
        <f>H74*F74</f>
        <v>0</v>
      </c>
      <c r="J74" s="53">
        <v>0.08</v>
      </c>
      <c r="K74" s="52">
        <f>ROUND(I74*J74+I74,2)</f>
        <v>0</v>
      </c>
      <c r="L74" s="52"/>
      <c r="M74" s="67"/>
    </row>
    <row r="75" spans="1:13" s="54" customFormat="1" ht="42.6" customHeight="1">
      <c r="A75" s="40">
        <v>2</v>
      </c>
      <c r="B75" s="331" t="s">
        <v>71</v>
      </c>
      <c r="C75" s="333" t="s">
        <v>52</v>
      </c>
      <c r="D75" s="333" t="s">
        <v>72</v>
      </c>
      <c r="E75" s="333" t="s">
        <v>74</v>
      </c>
      <c r="F75" s="333">
        <v>1600</v>
      </c>
      <c r="G75" s="333">
        <v>12</v>
      </c>
      <c r="H75" s="65"/>
      <c r="I75" s="52">
        <f t="shared" ref="I75:I90" si="3">H75*F75</f>
        <v>0</v>
      </c>
      <c r="J75" s="53">
        <v>0.08</v>
      </c>
      <c r="K75" s="52">
        <f t="shared" ref="K75:K90" si="4">ROUND(I75*J75+I75,2)</f>
        <v>0</v>
      </c>
      <c r="L75" s="52"/>
      <c r="M75" s="67"/>
    </row>
    <row r="76" spans="1:13" s="54" customFormat="1" ht="41.4" customHeight="1">
      <c r="A76" s="40">
        <v>3</v>
      </c>
      <c r="B76" s="331" t="s">
        <v>71</v>
      </c>
      <c r="C76" s="333" t="s">
        <v>43</v>
      </c>
      <c r="D76" s="333" t="s">
        <v>75</v>
      </c>
      <c r="E76" s="333" t="s">
        <v>76</v>
      </c>
      <c r="F76" s="333">
        <v>800</v>
      </c>
      <c r="G76" s="333">
        <v>1</v>
      </c>
      <c r="H76" s="65"/>
      <c r="I76" s="52">
        <f t="shared" si="3"/>
        <v>0</v>
      </c>
      <c r="J76" s="53">
        <v>0.08</v>
      </c>
      <c r="K76" s="52">
        <f t="shared" si="4"/>
        <v>0</v>
      </c>
      <c r="L76" s="52"/>
      <c r="M76" s="67"/>
    </row>
    <row r="77" spans="1:13" s="54" customFormat="1" ht="43.8" customHeight="1">
      <c r="A77" s="40">
        <v>4</v>
      </c>
      <c r="B77" s="331" t="s">
        <v>77</v>
      </c>
      <c r="C77" s="333" t="s">
        <v>43</v>
      </c>
      <c r="D77" s="333" t="s">
        <v>78</v>
      </c>
      <c r="E77" s="333" t="s">
        <v>79</v>
      </c>
      <c r="F77" s="333">
        <v>800</v>
      </c>
      <c r="G77" s="333">
        <v>1</v>
      </c>
      <c r="H77" s="65"/>
      <c r="I77" s="52">
        <f t="shared" si="3"/>
        <v>0</v>
      </c>
      <c r="J77" s="53">
        <v>0.08</v>
      </c>
      <c r="K77" s="52">
        <f t="shared" si="4"/>
        <v>0</v>
      </c>
      <c r="L77" s="52"/>
      <c r="M77" s="67"/>
    </row>
    <row r="78" spans="1:13" s="54" customFormat="1" ht="53.4" customHeight="1">
      <c r="A78" s="40">
        <v>5</v>
      </c>
      <c r="B78" s="331" t="s">
        <v>80</v>
      </c>
      <c r="C78" s="333" t="s">
        <v>43</v>
      </c>
      <c r="D78" s="333" t="s">
        <v>75</v>
      </c>
      <c r="E78" s="333" t="s">
        <v>81</v>
      </c>
      <c r="F78" s="333">
        <v>800</v>
      </c>
      <c r="G78" s="333">
        <v>8</v>
      </c>
      <c r="H78" s="65"/>
      <c r="I78" s="52">
        <f t="shared" si="3"/>
        <v>0</v>
      </c>
      <c r="J78" s="53">
        <v>0.08</v>
      </c>
      <c r="K78" s="52">
        <f t="shared" si="4"/>
        <v>0</v>
      </c>
      <c r="L78" s="52"/>
      <c r="M78" s="67"/>
    </row>
    <row r="79" spans="1:13" s="54" customFormat="1" ht="51" customHeight="1">
      <c r="A79" s="40">
        <v>6</v>
      </c>
      <c r="B79" s="331" t="s">
        <v>82</v>
      </c>
      <c r="C79" s="333" t="s">
        <v>43</v>
      </c>
      <c r="D79" s="333" t="s">
        <v>75</v>
      </c>
      <c r="E79" s="333" t="s">
        <v>83</v>
      </c>
      <c r="F79" s="333">
        <v>400</v>
      </c>
      <c r="G79" s="333">
        <v>6</v>
      </c>
      <c r="H79" s="65"/>
      <c r="I79" s="52">
        <f t="shared" si="3"/>
        <v>0</v>
      </c>
      <c r="J79" s="53">
        <v>0.08</v>
      </c>
      <c r="K79" s="52">
        <f t="shared" si="4"/>
        <v>0</v>
      </c>
      <c r="L79" s="52"/>
      <c r="M79" s="67"/>
    </row>
    <row r="80" spans="1:13" s="54" customFormat="1" ht="58.2" customHeight="1">
      <c r="A80" s="40">
        <v>7</v>
      </c>
      <c r="B80" s="331" t="s">
        <v>77</v>
      </c>
      <c r="C80" s="333" t="s">
        <v>43</v>
      </c>
      <c r="D80" s="387" t="s">
        <v>464</v>
      </c>
      <c r="E80" s="333" t="s">
        <v>42</v>
      </c>
      <c r="F80" s="333">
        <v>3000</v>
      </c>
      <c r="G80" s="333">
        <v>1</v>
      </c>
      <c r="H80" s="65"/>
      <c r="I80" s="52">
        <f t="shared" si="3"/>
        <v>0</v>
      </c>
      <c r="J80" s="53">
        <v>0.08</v>
      </c>
      <c r="K80" s="52">
        <f t="shared" si="4"/>
        <v>0</v>
      </c>
      <c r="L80" s="52"/>
      <c r="M80" s="67"/>
    </row>
    <row r="81" spans="1:13" s="54" customFormat="1" ht="43.2" customHeight="1">
      <c r="A81" s="40">
        <v>8</v>
      </c>
      <c r="B81" s="331" t="s">
        <v>80</v>
      </c>
      <c r="C81" s="333" t="s">
        <v>43</v>
      </c>
      <c r="D81" s="333" t="s">
        <v>84</v>
      </c>
      <c r="E81" s="333" t="s">
        <v>85</v>
      </c>
      <c r="F81" s="333">
        <v>680</v>
      </c>
      <c r="G81" s="333">
        <v>6</v>
      </c>
      <c r="H81" s="65"/>
      <c r="I81" s="52">
        <f t="shared" si="3"/>
        <v>0</v>
      </c>
      <c r="J81" s="53">
        <v>0.08</v>
      </c>
      <c r="K81" s="52">
        <f t="shared" si="4"/>
        <v>0</v>
      </c>
      <c r="L81" s="52"/>
      <c r="M81" s="67"/>
    </row>
    <row r="82" spans="1:13" s="54" customFormat="1" ht="52.8" customHeight="1">
      <c r="A82" s="40">
        <v>9</v>
      </c>
      <c r="B82" s="331" t="s">
        <v>86</v>
      </c>
      <c r="C82" s="333" t="s">
        <v>43</v>
      </c>
      <c r="D82" s="333" t="s">
        <v>84</v>
      </c>
      <c r="E82" s="333" t="s">
        <v>79</v>
      </c>
      <c r="F82" s="333">
        <v>600</v>
      </c>
      <c r="G82" s="333">
        <v>1</v>
      </c>
      <c r="H82" s="65"/>
      <c r="I82" s="52">
        <f t="shared" si="3"/>
        <v>0</v>
      </c>
      <c r="J82" s="53">
        <v>0.08</v>
      </c>
      <c r="K82" s="52">
        <f t="shared" si="4"/>
        <v>0</v>
      </c>
      <c r="L82" s="52"/>
      <c r="M82" s="67"/>
    </row>
    <row r="83" spans="1:13" s="36" customFormat="1">
      <c r="A83" s="381" t="s">
        <v>69</v>
      </c>
      <c r="B83" s="382"/>
      <c r="C83" s="382"/>
      <c r="D83" s="382"/>
      <c r="E83" s="382"/>
      <c r="F83" s="382"/>
      <c r="G83" s="382"/>
      <c r="H83" s="382"/>
      <c r="I83" s="382"/>
      <c r="J83" s="382"/>
      <c r="K83" s="382"/>
      <c r="L83" s="382"/>
      <c r="M83" s="382"/>
    </row>
    <row r="84" spans="1:13" s="47" customFormat="1" ht="66.75" customHeight="1">
      <c r="A84" s="41" t="s">
        <v>0</v>
      </c>
      <c r="B84" s="41" t="s">
        <v>21</v>
      </c>
      <c r="C84" s="44" t="s">
        <v>54</v>
      </c>
      <c r="D84" s="44" t="s">
        <v>33</v>
      </c>
      <c r="E84" s="44" t="s">
        <v>34</v>
      </c>
      <c r="F84" s="44" t="s">
        <v>395</v>
      </c>
      <c r="G84" s="44" t="s">
        <v>70</v>
      </c>
      <c r="H84" s="44" t="s">
        <v>57</v>
      </c>
      <c r="I84" s="44" t="s">
        <v>38</v>
      </c>
      <c r="J84" s="41" t="s">
        <v>1</v>
      </c>
      <c r="K84" s="44" t="s">
        <v>39</v>
      </c>
      <c r="L84" s="41" t="s">
        <v>40</v>
      </c>
      <c r="M84" s="46"/>
    </row>
    <row r="85" spans="1:13" s="2" customFormat="1" ht="15" customHeight="1">
      <c r="A85" s="41" t="s">
        <v>2</v>
      </c>
      <c r="B85" s="41" t="s">
        <v>3</v>
      </c>
      <c r="C85" s="41" t="s">
        <v>4</v>
      </c>
      <c r="D85" s="41" t="s">
        <v>5</v>
      </c>
      <c r="E85" s="41" t="s">
        <v>6</v>
      </c>
      <c r="F85" s="41" t="s">
        <v>7</v>
      </c>
      <c r="G85" s="41" t="s">
        <v>8</v>
      </c>
      <c r="H85" s="41" t="s">
        <v>9</v>
      </c>
      <c r="I85" s="48" t="s">
        <v>10</v>
      </c>
      <c r="J85" s="41" t="s">
        <v>11</v>
      </c>
      <c r="K85" s="41" t="s">
        <v>12</v>
      </c>
      <c r="L85" s="41" t="s">
        <v>13</v>
      </c>
      <c r="M85" s="46"/>
    </row>
    <row r="86" spans="1:13" s="54" customFormat="1" ht="49.8" customHeight="1">
      <c r="A86" s="40">
        <v>10</v>
      </c>
      <c r="B86" s="331" t="s">
        <v>87</v>
      </c>
      <c r="C86" s="333" t="s">
        <v>43</v>
      </c>
      <c r="D86" s="333" t="s">
        <v>84</v>
      </c>
      <c r="E86" s="387" t="s">
        <v>463</v>
      </c>
      <c r="F86" s="333">
        <v>600</v>
      </c>
      <c r="G86" s="333">
        <v>6</v>
      </c>
      <c r="H86" s="65"/>
      <c r="I86" s="52">
        <f t="shared" si="3"/>
        <v>0</v>
      </c>
      <c r="J86" s="53">
        <v>0.08</v>
      </c>
      <c r="K86" s="52">
        <f t="shared" si="4"/>
        <v>0</v>
      </c>
      <c r="L86" s="52"/>
      <c r="M86" s="67"/>
    </row>
    <row r="87" spans="1:13" s="54" customFormat="1" ht="50.1" customHeight="1">
      <c r="A87" s="40">
        <v>11</v>
      </c>
      <c r="B87" s="68" t="s">
        <v>88</v>
      </c>
      <c r="C87" s="333">
        <v>2</v>
      </c>
      <c r="D87" s="333" t="s">
        <v>72</v>
      </c>
      <c r="E87" s="333" t="s">
        <v>89</v>
      </c>
      <c r="F87" s="333">
        <v>1600</v>
      </c>
      <c r="G87" s="333">
        <v>1</v>
      </c>
      <c r="H87" s="65"/>
      <c r="I87" s="52">
        <f t="shared" si="3"/>
        <v>0</v>
      </c>
      <c r="J87" s="53">
        <v>0.08</v>
      </c>
      <c r="K87" s="52">
        <f t="shared" si="4"/>
        <v>0</v>
      </c>
      <c r="L87" s="52"/>
      <c r="M87" s="67"/>
    </row>
    <row r="88" spans="1:13" s="54" customFormat="1" ht="54.75" customHeight="1">
      <c r="A88" s="40">
        <v>12</v>
      </c>
      <c r="B88" s="332" t="s">
        <v>90</v>
      </c>
      <c r="C88" s="40">
        <v>1</v>
      </c>
      <c r="D88" s="333" t="s">
        <v>91</v>
      </c>
      <c r="E88" s="40" t="s">
        <v>76</v>
      </c>
      <c r="F88" s="40">
        <v>4600</v>
      </c>
      <c r="G88" s="40">
        <v>1</v>
      </c>
      <c r="H88" s="69"/>
      <c r="I88" s="52">
        <f t="shared" si="3"/>
        <v>0</v>
      </c>
      <c r="J88" s="53">
        <v>0.08</v>
      </c>
      <c r="K88" s="52">
        <f t="shared" si="4"/>
        <v>0</v>
      </c>
      <c r="L88" s="52"/>
      <c r="M88" s="70"/>
    </row>
    <row r="89" spans="1:13" s="54" customFormat="1" ht="69" customHeight="1">
      <c r="A89" s="40">
        <v>13</v>
      </c>
      <c r="B89" s="343" t="s">
        <v>386</v>
      </c>
      <c r="C89" s="145">
        <v>5</v>
      </c>
      <c r="D89" s="44" t="s">
        <v>387</v>
      </c>
      <c r="E89" s="145" t="s">
        <v>76</v>
      </c>
      <c r="F89" s="145">
        <v>100</v>
      </c>
      <c r="G89" s="145">
        <v>4</v>
      </c>
      <c r="H89" s="69"/>
      <c r="I89" s="52">
        <f t="shared" si="3"/>
        <v>0</v>
      </c>
      <c r="J89" s="53">
        <v>0.08</v>
      </c>
      <c r="K89" s="52">
        <f t="shared" si="4"/>
        <v>0</v>
      </c>
      <c r="L89" s="52"/>
      <c r="M89" s="70"/>
    </row>
    <row r="90" spans="1:13" s="54" customFormat="1" ht="50.1" customHeight="1">
      <c r="A90" s="40">
        <v>14</v>
      </c>
      <c r="B90" s="332" t="s">
        <v>92</v>
      </c>
      <c r="C90" s="40">
        <v>0</v>
      </c>
      <c r="D90" s="331" t="s">
        <v>93</v>
      </c>
      <c r="E90" s="40" t="s">
        <v>76</v>
      </c>
      <c r="F90" s="40">
        <v>3200</v>
      </c>
      <c r="G90" s="40">
        <v>1</v>
      </c>
      <c r="H90" s="69"/>
      <c r="I90" s="52">
        <f t="shared" si="3"/>
        <v>0</v>
      </c>
      <c r="J90" s="53">
        <v>0.08</v>
      </c>
      <c r="K90" s="52">
        <f t="shared" si="4"/>
        <v>0</v>
      </c>
      <c r="L90" s="52"/>
      <c r="M90" s="70"/>
    </row>
    <row r="91" spans="1:13" s="54" customFormat="1" ht="23.25" customHeight="1">
      <c r="H91" s="55" t="s">
        <v>17</v>
      </c>
      <c r="I91" s="56">
        <f>SUM(I74:I90)</f>
        <v>0</v>
      </c>
      <c r="J91" s="57"/>
      <c r="K91" s="56">
        <f>SUM(K74:K90)</f>
        <v>0</v>
      </c>
      <c r="L91" s="58"/>
      <c r="M91" s="71"/>
    </row>
    <row r="92" spans="1:13" s="4" customFormat="1" ht="15" customHeight="1">
      <c r="A92" s="7" t="s">
        <v>18</v>
      </c>
      <c r="B92" s="8" t="s">
        <v>22</v>
      </c>
      <c r="C92" s="6"/>
      <c r="D92" s="5"/>
      <c r="F92" s="6"/>
      <c r="G92" s="9"/>
      <c r="H92" s="10"/>
      <c r="I92" s="9"/>
      <c r="J92" s="6"/>
      <c r="K92" s="31"/>
      <c r="L92" s="11"/>
    </row>
    <row r="93" spans="1:13" s="4" customFormat="1" ht="15" customHeight="1">
      <c r="A93" s="409" t="s">
        <v>23</v>
      </c>
      <c r="B93" s="410"/>
      <c r="C93" s="410"/>
      <c r="D93" s="410"/>
      <c r="E93" s="410"/>
      <c r="F93" s="410"/>
      <c r="G93" s="410"/>
      <c r="H93" s="410"/>
      <c r="I93" s="410"/>
      <c r="J93" s="410"/>
      <c r="K93" s="411"/>
      <c r="L93" s="12"/>
      <c r="M93" s="13" t="s">
        <v>24</v>
      </c>
    </row>
    <row r="94" spans="1:13" s="4" customFormat="1" ht="15" customHeight="1">
      <c r="A94" s="409" t="s">
        <v>25</v>
      </c>
      <c r="B94" s="410"/>
      <c r="C94" s="410"/>
      <c r="D94" s="410"/>
      <c r="E94" s="410"/>
      <c r="F94" s="410"/>
      <c r="G94" s="410"/>
      <c r="H94" s="410"/>
      <c r="I94" s="410"/>
      <c r="J94" s="410"/>
      <c r="K94" s="411"/>
      <c r="L94" s="12"/>
      <c r="M94" s="13" t="s">
        <v>24</v>
      </c>
    </row>
    <row r="95" spans="1:13" s="4" customFormat="1" ht="15" customHeight="1">
      <c r="A95" s="409" t="s">
        <v>26</v>
      </c>
      <c r="B95" s="410"/>
      <c r="C95" s="410"/>
      <c r="D95" s="410"/>
      <c r="E95" s="410"/>
      <c r="F95" s="410"/>
      <c r="G95" s="410"/>
      <c r="H95" s="410"/>
      <c r="I95" s="410"/>
      <c r="J95" s="410"/>
      <c r="K95" s="411"/>
      <c r="L95" s="12"/>
      <c r="M95" s="13" t="s">
        <v>24</v>
      </c>
    </row>
    <row r="96" spans="1:13" s="4" customFormat="1" ht="15" customHeight="1">
      <c r="A96" s="14"/>
      <c r="B96" s="5" t="s">
        <v>16</v>
      </c>
      <c r="C96" s="14"/>
      <c r="D96" s="14"/>
      <c r="E96" s="14"/>
      <c r="F96" s="14"/>
      <c r="G96" s="14"/>
      <c r="H96" s="14"/>
      <c r="I96" s="14"/>
      <c r="J96" s="14"/>
      <c r="K96" s="32"/>
      <c r="L96" s="14"/>
      <c r="M96" s="14"/>
    </row>
    <row r="97" spans="1:13" s="4" customFormat="1">
      <c r="A97" s="15" t="s">
        <v>18</v>
      </c>
      <c r="B97" s="16" t="s">
        <v>20</v>
      </c>
      <c r="C97" s="16"/>
      <c r="D97" s="16"/>
      <c r="E97" s="16"/>
      <c r="F97" s="16"/>
      <c r="G97" s="16"/>
      <c r="H97" s="16"/>
      <c r="I97" s="16"/>
      <c r="J97" s="15"/>
      <c r="K97" s="29"/>
    </row>
    <row r="98" spans="1:13" s="4" customFormat="1">
      <c r="A98" s="15" t="s">
        <v>18</v>
      </c>
      <c r="B98" s="16" t="s">
        <v>28</v>
      </c>
      <c r="C98" s="16"/>
      <c r="D98" s="16"/>
      <c r="E98" s="16"/>
      <c r="F98" s="16"/>
      <c r="G98" s="16"/>
      <c r="H98" s="16"/>
      <c r="I98" s="16"/>
      <c r="J98" s="15"/>
      <c r="K98" s="29"/>
    </row>
    <row r="99" spans="1:13" s="4" customFormat="1">
      <c r="A99" s="15" t="s">
        <v>18</v>
      </c>
      <c r="B99" s="16" t="s">
        <v>66</v>
      </c>
      <c r="C99" s="16"/>
      <c r="D99" s="16"/>
      <c r="E99" s="16"/>
      <c r="F99" s="16"/>
      <c r="G99" s="16"/>
      <c r="H99" s="16"/>
      <c r="I99" s="16"/>
      <c r="J99" s="15"/>
      <c r="K99" s="29"/>
    </row>
    <row r="100" spans="1:13" s="4" customFormat="1">
      <c r="A100" s="15" t="s">
        <v>18</v>
      </c>
      <c r="B100" s="17" t="s">
        <v>19</v>
      </c>
      <c r="C100" s="17"/>
      <c r="D100" s="17"/>
      <c r="E100" s="17"/>
      <c r="F100" s="17"/>
      <c r="G100" s="18"/>
      <c r="H100" s="18"/>
      <c r="I100" s="18"/>
      <c r="J100" s="19"/>
      <c r="K100" s="33"/>
      <c r="L100" s="20"/>
      <c r="M100" s="20"/>
    </row>
    <row r="101" spans="1:13" s="4" customFormat="1">
      <c r="B101" s="20" t="s">
        <v>94</v>
      </c>
      <c r="C101" s="20"/>
      <c r="D101" s="20"/>
      <c r="E101" s="20"/>
      <c r="F101" s="20"/>
      <c r="G101" s="20"/>
      <c r="H101" s="20"/>
      <c r="I101" s="20"/>
      <c r="J101" s="21"/>
      <c r="K101" s="33"/>
      <c r="L101" s="20"/>
      <c r="M101" s="20"/>
    </row>
    <row r="102" spans="1:13" s="4" customFormat="1" ht="7.2" customHeight="1">
      <c r="A102" s="15"/>
      <c r="B102" s="22"/>
      <c r="C102" s="22"/>
      <c r="D102" s="22"/>
      <c r="E102" s="22"/>
      <c r="F102" s="22"/>
      <c r="G102" s="22"/>
      <c r="H102" s="22"/>
      <c r="I102" s="22"/>
      <c r="J102" s="23"/>
      <c r="K102" s="34"/>
      <c r="L102" s="24"/>
      <c r="M102" s="24"/>
    </row>
    <row r="103" spans="1:13" s="4" customFormat="1">
      <c r="H103" s="25"/>
      <c r="I103" s="25"/>
      <c r="J103" s="26"/>
      <c r="K103" s="27" t="s">
        <v>27</v>
      </c>
      <c r="L103" s="25"/>
      <c r="M103" s="25"/>
    </row>
    <row r="104" spans="1:13" s="36" customFormat="1">
      <c r="A104" s="381" t="s">
        <v>95</v>
      </c>
      <c r="B104" s="382"/>
      <c r="C104" s="382"/>
      <c r="D104" s="382"/>
      <c r="E104" s="382"/>
      <c r="F104" s="382"/>
      <c r="G104" s="382"/>
      <c r="H104" s="382"/>
      <c r="I104" s="382"/>
      <c r="J104" s="382"/>
      <c r="K104" s="382"/>
      <c r="L104" s="382"/>
      <c r="M104" s="382"/>
    </row>
    <row r="105" spans="1:13" s="47" customFormat="1" ht="54.6" customHeight="1">
      <c r="A105" s="41" t="s">
        <v>0</v>
      </c>
      <c r="B105" s="41" t="s">
        <v>21</v>
      </c>
      <c r="C105" s="44" t="s">
        <v>54</v>
      </c>
      <c r="D105" s="44" t="s">
        <v>33</v>
      </c>
      <c r="E105" s="44" t="s">
        <v>34</v>
      </c>
      <c r="F105" s="44" t="s">
        <v>392</v>
      </c>
      <c r="G105" s="44" t="s">
        <v>35</v>
      </c>
      <c r="H105" s="45" t="s">
        <v>36</v>
      </c>
      <c r="I105" s="45" t="s">
        <v>37</v>
      </c>
      <c r="J105" s="44" t="s">
        <v>38</v>
      </c>
      <c r="K105" s="41" t="s">
        <v>1</v>
      </c>
      <c r="L105" s="44" t="s">
        <v>39</v>
      </c>
      <c r="M105" s="41" t="s">
        <v>40</v>
      </c>
    </row>
    <row r="106" spans="1:13" s="2" customFormat="1" ht="15" customHeight="1">
      <c r="A106" s="41" t="s">
        <v>2</v>
      </c>
      <c r="B106" s="41" t="s">
        <v>3</v>
      </c>
      <c r="C106" s="41" t="s">
        <v>4</v>
      </c>
      <c r="D106" s="41" t="s">
        <v>5</v>
      </c>
      <c r="E106" s="41" t="s">
        <v>6</v>
      </c>
      <c r="F106" s="41" t="s">
        <v>7</v>
      </c>
      <c r="G106" s="41" t="s">
        <v>8</v>
      </c>
      <c r="H106" s="41" t="s">
        <v>9</v>
      </c>
      <c r="I106" s="48" t="s">
        <v>10</v>
      </c>
      <c r="J106" s="41" t="s">
        <v>11</v>
      </c>
      <c r="K106" s="41" t="s">
        <v>12</v>
      </c>
      <c r="L106" s="41" t="s">
        <v>13</v>
      </c>
      <c r="M106" s="41" t="s">
        <v>14</v>
      </c>
    </row>
    <row r="107" spans="1:13" s="54" customFormat="1" ht="30" customHeight="1">
      <c r="A107" s="40">
        <v>1</v>
      </c>
      <c r="B107" s="61" t="s">
        <v>96</v>
      </c>
      <c r="C107" s="44" t="s">
        <v>97</v>
      </c>
      <c r="D107" s="44" t="s">
        <v>389</v>
      </c>
      <c r="E107" s="44" t="s">
        <v>381</v>
      </c>
      <c r="F107" s="44">
        <v>504</v>
      </c>
      <c r="G107" s="72"/>
      <c r="H107" s="73" t="e">
        <f>ROUND(F107/G107,2)</f>
        <v>#DIV/0!</v>
      </c>
      <c r="I107" s="65"/>
      <c r="J107" s="52" t="e">
        <f t="shared" ref="J107:J116" si="5">ROUND(I107*H107,2)</f>
        <v>#DIV/0!</v>
      </c>
      <c r="K107" s="53">
        <v>0.08</v>
      </c>
      <c r="L107" s="52" t="e">
        <f>ROUND(J107*K107+J107,2)</f>
        <v>#DIV/0!</v>
      </c>
      <c r="M107" s="52"/>
    </row>
    <row r="108" spans="1:13" s="54" customFormat="1" ht="42.6" customHeight="1">
      <c r="A108" s="40">
        <v>2</v>
      </c>
      <c r="B108" s="61" t="s">
        <v>96</v>
      </c>
      <c r="C108" s="44" t="s">
        <v>98</v>
      </c>
      <c r="D108" s="44" t="s">
        <v>390</v>
      </c>
      <c r="E108" s="44" t="s">
        <v>99</v>
      </c>
      <c r="F108" s="44">
        <v>1656</v>
      </c>
      <c r="G108" s="72"/>
      <c r="H108" s="73" t="e">
        <f t="shared" ref="H108:H116" si="6">ROUND(F108/G108,2)</f>
        <v>#DIV/0!</v>
      </c>
      <c r="I108" s="65"/>
      <c r="J108" s="52" t="e">
        <f t="shared" si="5"/>
        <v>#DIV/0!</v>
      </c>
      <c r="K108" s="53">
        <v>0.08</v>
      </c>
      <c r="L108" s="52" t="e">
        <f t="shared" ref="L108:L116" si="7">ROUND(J108*K108+J108,2)</f>
        <v>#DIV/0!</v>
      </c>
      <c r="M108" s="52"/>
    </row>
    <row r="109" spans="1:13" s="54" customFormat="1" ht="45" customHeight="1">
      <c r="A109" s="40">
        <v>3</v>
      </c>
      <c r="B109" s="61" t="s">
        <v>96</v>
      </c>
      <c r="C109" s="44" t="s">
        <v>100</v>
      </c>
      <c r="D109" s="44" t="s">
        <v>390</v>
      </c>
      <c r="E109" s="44" t="s">
        <v>381</v>
      </c>
      <c r="F109" s="44">
        <v>216</v>
      </c>
      <c r="G109" s="72"/>
      <c r="H109" s="73" t="e">
        <f t="shared" si="6"/>
        <v>#DIV/0!</v>
      </c>
      <c r="I109" s="65"/>
      <c r="J109" s="52" t="e">
        <f t="shared" si="5"/>
        <v>#DIV/0!</v>
      </c>
      <c r="K109" s="53">
        <v>0.08</v>
      </c>
      <c r="L109" s="52" t="e">
        <f t="shared" si="7"/>
        <v>#DIV/0!</v>
      </c>
      <c r="M109" s="52"/>
    </row>
    <row r="110" spans="1:13" s="54" customFormat="1" ht="30" customHeight="1">
      <c r="A110" s="40">
        <v>4</v>
      </c>
      <c r="B110" s="61" t="s">
        <v>96</v>
      </c>
      <c r="C110" s="44" t="s">
        <v>98</v>
      </c>
      <c r="D110" s="41" t="s">
        <v>388</v>
      </c>
      <c r="E110" s="44" t="s">
        <v>99</v>
      </c>
      <c r="F110" s="44">
        <v>1800</v>
      </c>
      <c r="G110" s="72"/>
      <c r="H110" s="73" t="e">
        <f t="shared" si="6"/>
        <v>#DIV/0!</v>
      </c>
      <c r="I110" s="65"/>
      <c r="J110" s="52" t="e">
        <f t="shared" si="5"/>
        <v>#DIV/0!</v>
      </c>
      <c r="K110" s="53">
        <v>0.08</v>
      </c>
      <c r="L110" s="52" t="e">
        <f t="shared" si="7"/>
        <v>#DIV/0!</v>
      </c>
      <c r="M110" s="52"/>
    </row>
    <row r="111" spans="1:13" s="54" customFormat="1" ht="30" customHeight="1">
      <c r="A111" s="40">
        <v>5</v>
      </c>
      <c r="B111" s="61" t="s">
        <v>96</v>
      </c>
      <c r="C111" s="44" t="s">
        <v>100</v>
      </c>
      <c r="D111" s="387" t="s">
        <v>461</v>
      </c>
      <c r="E111" s="44" t="s">
        <v>76</v>
      </c>
      <c r="F111" s="44">
        <v>1152</v>
      </c>
      <c r="G111" s="72"/>
      <c r="H111" s="73" t="e">
        <f t="shared" si="6"/>
        <v>#DIV/0!</v>
      </c>
      <c r="I111" s="65"/>
      <c r="J111" s="52" t="e">
        <f t="shared" si="5"/>
        <v>#DIV/0!</v>
      </c>
      <c r="K111" s="53">
        <v>0.08</v>
      </c>
      <c r="L111" s="52" t="e">
        <f t="shared" si="7"/>
        <v>#DIV/0!</v>
      </c>
      <c r="M111" s="52"/>
    </row>
    <row r="112" spans="1:13" s="54" customFormat="1" ht="30" customHeight="1">
      <c r="A112" s="40">
        <v>6</v>
      </c>
      <c r="B112" s="61" t="s">
        <v>96</v>
      </c>
      <c r="C112" s="44" t="s">
        <v>100</v>
      </c>
      <c r="D112" s="44" t="s">
        <v>101</v>
      </c>
      <c r="E112" s="44" t="s">
        <v>76</v>
      </c>
      <c r="F112" s="44">
        <v>1152</v>
      </c>
      <c r="G112" s="72"/>
      <c r="H112" s="73" t="e">
        <f t="shared" si="6"/>
        <v>#DIV/0!</v>
      </c>
      <c r="I112" s="65"/>
      <c r="J112" s="52" t="e">
        <f t="shared" si="5"/>
        <v>#DIV/0!</v>
      </c>
      <c r="K112" s="53">
        <v>0.08</v>
      </c>
      <c r="L112" s="52" t="e">
        <f t="shared" si="7"/>
        <v>#DIV/0!</v>
      </c>
      <c r="M112" s="52"/>
    </row>
    <row r="113" spans="1:13" s="54" customFormat="1" ht="30" customHeight="1">
      <c r="A113" s="40">
        <v>7</v>
      </c>
      <c r="B113" s="61" t="s">
        <v>96</v>
      </c>
      <c r="C113" s="44" t="s">
        <v>102</v>
      </c>
      <c r="D113" s="44" t="s">
        <v>103</v>
      </c>
      <c r="E113" s="44" t="s">
        <v>76</v>
      </c>
      <c r="F113" s="44">
        <v>504</v>
      </c>
      <c r="G113" s="72"/>
      <c r="H113" s="73" t="e">
        <f t="shared" si="6"/>
        <v>#DIV/0!</v>
      </c>
      <c r="I113" s="65"/>
      <c r="J113" s="52" t="e">
        <f t="shared" si="5"/>
        <v>#DIV/0!</v>
      </c>
      <c r="K113" s="53">
        <v>0.08</v>
      </c>
      <c r="L113" s="52" t="e">
        <f t="shared" si="7"/>
        <v>#DIV/0!</v>
      </c>
      <c r="M113" s="52"/>
    </row>
    <row r="114" spans="1:13" s="54" customFormat="1" ht="40.799999999999997" customHeight="1">
      <c r="A114" s="40">
        <v>8</v>
      </c>
      <c r="B114" s="61" t="s">
        <v>96</v>
      </c>
      <c r="C114" s="44" t="s">
        <v>102</v>
      </c>
      <c r="D114" s="44" t="s">
        <v>104</v>
      </c>
      <c r="E114" s="44" t="s">
        <v>76</v>
      </c>
      <c r="F114" s="44">
        <v>504</v>
      </c>
      <c r="G114" s="72"/>
      <c r="H114" s="73" t="e">
        <f t="shared" si="6"/>
        <v>#DIV/0!</v>
      </c>
      <c r="I114" s="65"/>
      <c r="J114" s="52" t="e">
        <f t="shared" si="5"/>
        <v>#DIV/0!</v>
      </c>
      <c r="K114" s="53">
        <v>0.08</v>
      </c>
      <c r="L114" s="52" t="e">
        <f t="shared" si="7"/>
        <v>#DIV/0!</v>
      </c>
      <c r="M114" s="52"/>
    </row>
    <row r="115" spans="1:13" s="54" customFormat="1" ht="86.4" customHeight="1">
      <c r="A115" s="40">
        <v>9</v>
      </c>
      <c r="B115" s="344" t="s">
        <v>391</v>
      </c>
      <c r="C115" s="345" t="s">
        <v>102</v>
      </c>
      <c r="D115" s="345" t="s">
        <v>105</v>
      </c>
      <c r="E115" s="345" t="s">
        <v>76</v>
      </c>
      <c r="F115" s="345">
        <v>864</v>
      </c>
      <c r="G115" s="72"/>
      <c r="H115" s="73" t="e">
        <f t="shared" si="6"/>
        <v>#DIV/0!</v>
      </c>
      <c r="I115" s="65"/>
      <c r="J115" s="52" t="e">
        <f t="shared" si="5"/>
        <v>#DIV/0!</v>
      </c>
      <c r="K115" s="53">
        <v>0.08</v>
      </c>
      <c r="L115" s="52" t="e">
        <f t="shared" si="7"/>
        <v>#DIV/0!</v>
      </c>
      <c r="M115" s="52"/>
    </row>
    <row r="116" spans="1:13" s="54" customFormat="1" ht="30" customHeight="1">
      <c r="A116" s="40">
        <v>10</v>
      </c>
      <c r="B116" s="61" t="s">
        <v>96</v>
      </c>
      <c r="C116" s="145" t="s">
        <v>46</v>
      </c>
      <c r="D116" s="44" t="s">
        <v>106</v>
      </c>
      <c r="E116" s="145" t="s">
        <v>76</v>
      </c>
      <c r="F116" s="145">
        <v>360</v>
      </c>
      <c r="G116" s="72"/>
      <c r="H116" s="73" t="e">
        <f t="shared" si="6"/>
        <v>#DIV/0!</v>
      </c>
      <c r="I116" s="65"/>
      <c r="J116" s="52" t="e">
        <f t="shared" si="5"/>
        <v>#DIV/0!</v>
      </c>
      <c r="K116" s="53">
        <v>0.08</v>
      </c>
      <c r="L116" s="52" t="e">
        <f t="shared" si="7"/>
        <v>#DIV/0!</v>
      </c>
      <c r="M116" s="52"/>
    </row>
    <row r="117" spans="1:13" s="36" customFormat="1">
      <c r="A117" s="43" t="s">
        <v>95</v>
      </c>
      <c r="B117" s="1"/>
      <c r="C117" s="1"/>
      <c r="D117" s="1"/>
      <c r="E117" s="1"/>
      <c r="F117" s="1"/>
    </row>
    <row r="118" spans="1:13" s="47" customFormat="1" ht="66.75" customHeight="1">
      <c r="A118" s="41" t="s">
        <v>0</v>
      </c>
      <c r="B118" s="41" t="s">
        <v>21</v>
      </c>
      <c r="C118" s="44" t="s">
        <v>54</v>
      </c>
      <c r="D118" s="44" t="s">
        <v>33</v>
      </c>
      <c r="E118" s="44" t="s">
        <v>34</v>
      </c>
      <c r="F118" s="44" t="s">
        <v>392</v>
      </c>
      <c r="G118" s="44" t="s">
        <v>35</v>
      </c>
      <c r="H118" s="45" t="s">
        <v>36</v>
      </c>
      <c r="I118" s="45" t="s">
        <v>37</v>
      </c>
      <c r="J118" s="44" t="s">
        <v>38</v>
      </c>
      <c r="K118" s="41" t="s">
        <v>1</v>
      </c>
      <c r="L118" s="44" t="s">
        <v>39</v>
      </c>
      <c r="M118" s="41" t="s">
        <v>40</v>
      </c>
    </row>
    <row r="119" spans="1:13" s="2" customFormat="1" ht="15" customHeight="1">
      <c r="A119" s="41" t="s">
        <v>2</v>
      </c>
      <c r="B119" s="41" t="s">
        <v>3</v>
      </c>
      <c r="C119" s="41" t="s">
        <v>4</v>
      </c>
      <c r="D119" s="41" t="s">
        <v>5</v>
      </c>
      <c r="E119" s="41" t="s">
        <v>6</v>
      </c>
      <c r="F119" s="41" t="s">
        <v>7</v>
      </c>
      <c r="G119" s="41" t="s">
        <v>8</v>
      </c>
      <c r="H119" s="41" t="s">
        <v>9</v>
      </c>
      <c r="I119" s="48" t="s">
        <v>10</v>
      </c>
      <c r="J119" s="41" t="s">
        <v>11</v>
      </c>
      <c r="K119" s="41" t="s">
        <v>12</v>
      </c>
      <c r="L119" s="41" t="s">
        <v>13</v>
      </c>
      <c r="M119" s="41" t="s">
        <v>14</v>
      </c>
    </row>
    <row r="120" spans="1:13" s="54" customFormat="1" ht="30" customHeight="1">
      <c r="A120" s="40">
        <v>11</v>
      </c>
      <c r="B120" s="75" t="s">
        <v>107</v>
      </c>
      <c r="C120" s="76" t="s">
        <v>46</v>
      </c>
      <c r="D120" s="76" t="s">
        <v>108</v>
      </c>
      <c r="E120" s="76" t="s">
        <v>76</v>
      </c>
      <c r="F120" s="76">
        <v>864</v>
      </c>
      <c r="G120" s="72"/>
      <c r="H120" s="77" t="e">
        <f>ROUND(F120/G120,2)</f>
        <v>#DIV/0!</v>
      </c>
      <c r="I120" s="78"/>
      <c r="J120" s="52" t="e">
        <f t="shared" ref="J120:J127" si="8">ROUND(I120*H120,2)</f>
        <v>#DIV/0!</v>
      </c>
      <c r="K120" s="53">
        <v>0.08</v>
      </c>
      <c r="L120" s="52" t="e">
        <f>ROUND(J120*K120+J120,2)</f>
        <v>#DIV/0!</v>
      </c>
      <c r="M120" s="52"/>
    </row>
    <row r="121" spans="1:13" s="54" customFormat="1" ht="30" customHeight="1">
      <c r="A121" s="40">
        <v>12</v>
      </c>
      <c r="B121" s="331" t="s">
        <v>107</v>
      </c>
      <c r="C121" s="333" t="s">
        <v>46</v>
      </c>
      <c r="D121" s="333" t="s">
        <v>109</v>
      </c>
      <c r="E121" s="333" t="s">
        <v>76</v>
      </c>
      <c r="F121" s="333">
        <v>1008</v>
      </c>
      <c r="G121" s="72"/>
      <c r="H121" s="77" t="e">
        <f t="shared" ref="H121:H127" si="9">ROUND(F121/G121,2)</f>
        <v>#DIV/0!</v>
      </c>
      <c r="I121" s="78"/>
      <c r="J121" s="52" t="e">
        <f t="shared" si="8"/>
        <v>#DIV/0!</v>
      </c>
      <c r="K121" s="53">
        <v>0.08</v>
      </c>
      <c r="L121" s="52" t="e">
        <f t="shared" ref="L121:L127" si="10">ROUND(J121*K121+J121,2)</f>
        <v>#DIV/0!</v>
      </c>
      <c r="M121" s="52"/>
    </row>
    <row r="122" spans="1:13" s="54" customFormat="1" ht="30" customHeight="1">
      <c r="A122" s="40">
        <v>13</v>
      </c>
      <c r="B122" s="61" t="s">
        <v>405</v>
      </c>
      <c r="C122" s="333" t="s">
        <v>46</v>
      </c>
      <c r="D122" s="333" t="s">
        <v>110</v>
      </c>
      <c r="E122" s="333" t="s">
        <v>76</v>
      </c>
      <c r="F122" s="333">
        <v>360</v>
      </c>
      <c r="G122" s="72"/>
      <c r="H122" s="77" t="e">
        <f t="shared" si="9"/>
        <v>#DIV/0!</v>
      </c>
      <c r="I122" s="78"/>
      <c r="J122" s="52" t="e">
        <f t="shared" si="8"/>
        <v>#DIV/0!</v>
      </c>
      <c r="K122" s="53">
        <v>0.08</v>
      </c>
      <c r="L122" s="52" t="e">
        <f t="shared" si="10"/>
        <v>#DIV/0!</v>
      </c>
      <c r="M122" s="52"/>
    </row>
    <row r="123" spans="1:13" s="54" customFormat="1" ht="30" customHeight="1">
      <c r="A123" s="40">
        <v>14</v>
      </c>
      <c r="B123" s="61" t="s">
        <v>107</v>
      </c>
      <c r="C123" s="333" t="s">
        <v>52</v>
      </c>
      <c r="D123" s="333" t="s">
        <v>111</v>
      </c>
      <c r="E123" s="333" t="s">
        <v>76</v>
      </c>
      <c r="F123" s="333">
        <v>720</v>
      </c>
      <c r="G123" s="72"/>
      <c r="H123" s="77" t="e">
        <f t="shared" si="9"/>
        <v>#DIV/0!</v>
      </c>
      <c r="I123" s="78"/>
      <c r="J123" s="52" t="e">
        <f t="shared" si="8"/>
        <v>#DIV/0!</v>
      </c>
      <c r="K123" s="53">
        <v>0.08</v>
      </c>
      <c r="L123" s="52" t="e">
        <f t="shared" si="10"/>
        <v>#DIV/0!</v>
      </c>
      <c r="M123" s="52"/>
    </row>
    <row r="124" spans="1:13" s="54" customFormat="1" ht="30" customHeight="1">
      <c r="A124" s="40">
        <v>15</v>
      </c>
      <c r="B124" s="61" t="s">
        <v>107</v>
      </c>
      <c r="C124" s="333" t="s">
        <v>52</v>
      </c>
      <c r="D124" s="333" t="s">
        <v>109</v>
      </c>
      <c r="E124" s="333" t="s">
        <v>42</v>
      </c>
      <c r="F124" s="333">
        <v>1008</v>
      </c>
      <c r="G124" s="72"/>
      <c r="H124" s="77" t="e">
        <f t="shared" si="9"/>
        <v>#DIV/0!</v>
      </c>
      <c r="I124" s="78"/>
      <c r="J124" s="52" t="e">
        <f t="shared" si="8"/>
        <v>#DIV/0!</v>
      </c>
      <c r="K124" s="53">
        <v>0.08</v>
      </c>
      <c r="L124" s="52" t="e">
        <f t="shared" si="10"/>
        <v>#DIV/0!</v>
      </c>
      <c r="M124" s="52"/>
    </row>
    <row r="125" spans="1:13" s="54" customFormat="1" ht="43.2" customHeight="1">
      <c r="A125" s="40">
        <v>16</v>
      </c>
      <c r="B125" s="61" t="s">
        <v>107</v>
      </c>
      <c r="C125" s="333" t="s">
        <v>52</v>
      </c>
      <c r="D125" s="333" t="s">
        <v>112</v>
      </c>
      <c r="E125" s="333" t="s">
        <v>42</v>
      </c>
      <c r="F125" s="333">
        <v>360</v>
      </c>
      <c r="G125" s="72"/>
      <c r="H125" s="77" t="e">
        <f t="shared" si="9"/>
        <v>#DIV/0!</v>
      </c>
      <c r="I125" s="78"/>
      <c r="J125" s="52" t="e">
        <f t="shared" si="8"/>
        <v>#DIV/0!</v>
      </c>
      <c r="K125" s="53">
        <v>0.08</v>
      </c>
      <c r="L125" s="52" t="e">
        <f t="shared" si="10"/>
        <v>#DIV/0!</v>
      </c>
      <c r="M125" s="52"/>
    </row>
    <row r="126" spans="1:13" s="54" customFormat="1" ht="30" customHeight="1">
      <c r="A126" s="40">
        <v>17</v>
      </c>
      <c r="B126" s="331" t="s">
        <v>107</v>
      </c>
      <c r="C126" s="40" t="s">
        <v>52</v>
      </c>
      <c r="D126" s="333" t="s">
        <v>110</v>
      </c>
      <c r="E126" s="40" t="s">
        <v>42</v>
      </c>
      <c r="F126" s="40">
        <v>504</v>
      </c>
      <c r="G126" s="72"/>
      <c r="H126" s="77" t="e">
        <f t="shared" si="9"/>
        <v>#DIV/0!</v>
      </c>
      <c r="I126" s="78"/>
      <c r="J126" s="52" t="e">
        <f t="shared" si="8"/>
        <v>#DIV/0!</v>
      </c>
      <c r="K126" s="53">
        <v>0.08</v>
      </c>
      <c r="L126" s="52" t="e">
        <f t="shared" si="10"/>
        <v>#DIV/0!</v>
      </c>
      <c r="M126" s="52"/>
    </row>
    <row r="127" spans="1:13" s="54" customFormat="1" ht="30" customHeight="1">
      <c r="A127" s="40">
        <v>18</v>
      </c>
      <c r="B127" s="331" t="s">
        <v>107</v>
      </c>
      <c r="C127" s="333" t="s">
        <v>43</v>
      </c>
      <c r="D127" s="333" t="s">
        <v>113</v>
      </c>
      <c r="E127" s="333" t="s">
        <v>42</v>
      </c>
      <c r="F127" s="333">
        <v>504</v>
      </c>
      <c r="G127" s="72"/>
      <c r="H127" s="77" t="e">
        <f t="shared" si="9"/>
        <v>#DIV/0!</v>
      </c>
      <c r="I127" s="78"/>
      <c r="J127" s="52" t="e">
        <f t="shared" si="8"/>
        <v>#DIV/0!</v>
      </c>
      <c r="K127" s="53">
        <v>0.08</v>
      </c>
      <c r="L127" s="52" t="e">
        <f t="shared" si="10"/>
        <v>#DIV/0!</v>
      </c>
      <c r="M127" s="52"/>
    </row>
    <row r="128" spans="1:13" s="54" customFormat="1" ht="15" customHeight="1">
      <c r="I128" s="55" t="s">
        <v>17</v>
      </c>
      <c r="J128" s="56" t="e">
        <f>SUM(J107:J127)</f>
        <v>#DIV/0!</v>
      </c>
      <c r="K128" s="57"/>
      <c r="L128" s="56" t="e">
        <f>SUM(L107:L127)</f>
        <v>#DIV/0!</v>
      </c>
      <c r="M128" s="58"/>
    </row>
    <row r="129" spans="1:13" s="4" customFormat="1" ht="15" customHeight="1">
      <c r="A129" s="7" t="s">
        <v>18</v>
      </c>
      <c r="B129" s="8" t="s">
        <v>22</v>
      </c>
      <c r="C129" s="6"/>
      <c r="D129" s="5"/>
      <c r="F129" s="6"/>
      <c r="G129" s="9"/>
      <c r="H129" s="10"/>
      <c r="I129" s="9"/>
      <c r="J129" s="6"/>
      <c r="K129" s="31"/>
      <c r="L129" s="11"/>
    </row>
    <row r="130" spans="1:13" s="4" customFormat="1" ht="15" customHeight="1">
      <c r="A130" s="409" t="s">
        <v>23</v>
      </c>
      <c r="B130" s="410"/>
      <c r="C130" s="410"/>
      <c r="D130" s="410"/>
      <c r="E130" s="410"/>
      <c r="F130" s="410"/>
      <c r="G130" s="410"/>
      <c r="H130" s="410"/>
      <c r="I130" s="410"/>
      <c r="J130" s="410"/>
      <c r="K130" s="411"/>
      <c r="L130" s="12"/>
      <c r="M130" s="13" t="s">
        <v>24</v>
      </c>
    </row>
    <row r="131" spans="1:13" s="4" customFormat="1" ht="15" customHeight="1">
      <c r="A131" s="409" t="s">
        <v>25</v>
      </c>
      <c r="B131" s="410"/>
      <c r="C131" s="410"/>
      <c r="D131" s="410"/>
      <c r="E131" s="410"/>
      <c r="F131" s="410"/>
      <c r="G131" s="410"/>
      <c r="H131" s="410"/>
      <c r="I131" s="410"/>
      <c r="J131" s="410"/>
      <c r="K131" s="411"/>
      <c r="L131" s="12"/>
      <c r="M131" s="13" t="s">
        <v>24</v>
      </c>
    </row>
    <row r="132" spans="1:13" s="4" customFormat="1" ht="15" customHeight="1">
      <c r="A132" s="409" t="s">
        <v>26</v>
      </c>
      <c r="B132" s="410"/>
      <c r="C132" s="410"/>
      <c r="D132" s="410"/>
      <c r="E132" s="410"/>
      <c r="F132" s="410"/>
      <c r="G132" s="410"/>
      <c r="H132" s="410"/>
      <c r="I132" s="410"/>
      <c r="J132" s="410"/>
      <c r="K132" s="411"/>
      <c r="L132" s="12"/>
      <c r="M132" s="13" t="s">
        <v>24</v>
      </c>
    </row>
    <row r="133" spans="1:13" s="4" customFormat="1" ht="15" customHeight="1">
      <c r="A133" s="7" t="s">
        <v>18</v>
      </c>
      <c r="B133" s="341" t="s">
        <v>396</v>
      </c>
      <c r="C133" s="341"/>
      <c r="D133" s="341"/>
      <c r="E133" s="341"/>
      <c r="F133" s="341"/>
      <c r="G133" s="341"/>
      <c r="H133" s="341"/>
      <c r="I133" s="341"/>
      <c r="J133" s="341"/>
      <c r="K133" s="341"/>
      <c r="L133" s="341"/>
      <c r="M133" s="341"/>
    </row>
    <row r="134" spans="1:13" s="4" customFormat="1" ht="12" customHeight="1">
      <c r="A134" s="346" t="s">
        <v>15</v>
      </c>
      <c r="B134" s="350" t="s">
        <v>382</v>
      </c>
      <c r="C134" s="348"/>
      <c r="D134" s="348"/>
      <c r="E134" s="348"/>
      <c r="F134" s="348"/>
      <c r="G134" s="348"/>
      <c r="H134" s="348"/>
      <c r="I134" s="348"/>
      <c r="J134" s="348"/>
      <c r="K134" s="348"/>
      <c r="L134" s="348"/>
      <c r="M134" s="349"/>
    </row>
    <row r="135" spans="1:13" s="4" customFormat="1" ht="12" customHeight="1">
      <c r="A135" s="346" t="s">
        <v>397</v>
      </c>
      <c r="B135" s="351" t="s">
        <v>404</v>
      </c>
      <c r="C135" s="348"/>
      <c r="D135" s="348"/>
      <c r="E135" s="348"/>
      <c r="F135" s="348"/>
      <c r="G135" s="348"/>
      <c r="H135" s="348"/>
      <c r="I135" s="348"/>
      <c r="J135" s="348"/>
      <c r="K135" s="348"/>
      <c r="L135" s="348"/>
      <c r="M135" s="349"/>
    </row>
    <row r="136" spans="1:13" s="4" customFormat="1" ht="11.4" customHeight="1">
      <c r="A136" s="14"/>
      <c r="B136" s="5" t="s">
        <v>16</v>
      </c>
      <c r="C136" s="14"/>
      <c r="D136" s="14"/>
      <c r="E136" s="14"/>
      <c r="F136" s="14"/>
      <c r="G136" s="14"/>
      <c r="H136" s="14"/>
      <c r="I136" s="14"/>
      <c r="J136" s="14"/>
      <c r="K136" s="32"/>
      <c r="L136" s="14"/>
      <c r="M136" s="14"/>
    </row>
    <row r="137" spans="1:13" s="4" customFormat="1">
      <c r="A137" s="15" t="s">
        <v>18</v>
      </c>
      <c r="B137" s="16" t="s">
        <v>20</v>
      </c>
      <c r="C137" s="16"/>
      <c r="D137" s="16"/>
      <c r="E137" s="16"/>
      <c r="F137" s="16"/>
      <c r="G137" s="16"/>
      <c r="H137" s="16"/>
      <c r="I137" s="16"/>
      <c r="J137" s="15"/>
      <c r="K137" s="29"/>
    </row>
    <row r="138" spans="1:13" s="4" customFormat="1">
      <c r="A138" s="15" t="s">
        <v>18</v>
      </c>
      <c r="B138" s="16" t="s">
        <v>28</v>
      </c>
      <c r="C138" s="16"/>
      <c r="D138" s="16"/>
      <c r="E138" s="16"/>
      <c r="F138" s="16"/>
      <c r="G138" s="16"/>
      <c r="H138" s="16"/>
      <c r="I138" s="16"/>
      <c r="J138" s="15"/>
      <c r="K138" s="29"/>
    </row>
    <row r="139" spans="1:13" s="4" customFormat="1">
      <c r="A139" s="15" t="s">
        <v>18</v>
      </c>
      <c r="B139" s="16" t="s">
        <v>64</v>
      </c>
      <c r="C139" s="16"/>
      <c r="D139" s="16"/>
      <c r="E139" s="16"/>
      <c r="F139" s="16"/>
      <c r="G139" s="16"/>
      <c r="H139" s="16"/>
      <c r="I139" s="16"/>
      <c r="J139" s="15"/>
      <c r="K139" s="29"/>
    </row>
    <row r="140" spans="1:13" s="4" customFormat="1">
      <c r="A140" s="15" t="s">
        <v>18</v>
      </c>
      <c r="B140" s="17" t="s">
        <v>19</v>
      </c>
      <c r="C140" s="17"/>
      <c r="D140" s="17"/>
      <c r="E140" s="17"/>
      <c r="F140" s="17"/>
      <c r="G140" s="18"/>
      <c r="H140" s="18"/>
      <c r="I140" s="18"/>
      <c r="J140" s="19"/>
      <c r="K140" s="33"/>
      <c r="L140" s="20"/>
      <c r="M140" s="20"/>
    </row>
    <row r="141" spans="1:13" s="4" customFormat="1">
      <c r="B141" s="20" t="s">
        <v>114</v>
      </c>
      <c r="C141" s="20"/>
      <c r="D141" s="20"/>
      <c r="E141" s="20"/>
      <c r="F141" s="20"/>
      <c r="G141" s="20"/>
      <c r="H141" s="20"/>
      <c r="I141" s="20"/>
      <c r="J141" s="21"/>
      <c r="K141" s="33"/>
      <c r="L141" s="20"/>
      <c r="M141" s="20"/>
    </row>
    <row r="142" spans="1:13" s="4" customFormat="1">
      <c r="H142" s="25"/>
      <c r="I142" s="25"/>
      <c r="J142" s="26"/>
      <c r="K142" s="27" t="s">
        <v>27</v>
      </c>
      <c r="L142" s="25"/>
      <c r="M142" s="25"/>
    </row>
  </sheetData>
  <mergeCells count="19">
    <mergeCell ref="A131:K131"/>
    <mergeCell ref="A132:K132"/>
    <mergeCell ref="A94:K94"/>
    <mergeCell ref="A95:K95"/>
    <mergeCell ref="A130:K130"/>
    <mergeCell ref="A15:K15"/>
    <mergeCell ref="A16:K16"/>
    <mergeCell ref="A17:K17"/>
    <mergeCell ref="A38:K38"/>
    <mergeCell ref="A39:K39"/>
    <mergeCell ref="A40:K40"/>
    <mergeCell ref="A58:K58"/>
    <mergeCell ref="A59:K59"/>
    <mergeCell ref="A60:K60"/>
    <mergeCell ref="A93:K93"/>
    <mergeCell ref="B42:M42"/>
    <mergeCell ref="B62:M62"/>
    <mergeCell ref="B63:M63"/>
    <mergeCell ref="B43:M43"/>
  </mergeCells>
  <conditionalFormatting sqref="L15">
    <cfRule type="cellIs" dxfId="263" priority="473" operator="lessThan">
      <formula>1</formula>
    </cfRule>
    <cfRule type="cellIs" dxfId="262" priority="474" operator="greaterThan">
      <formula>5</formula>
    </cfRule>
  </conditionalFormatting>
  <conditionalFormatting sqref="L16">
    <cfRule type="cellIs" dxfId="261" priority="471" operator="lessThan">
      <formula>5</formula>
    </cfRule>
    <cfRule type="cellIs" dxfId="260" priority="472" operator="greaterThan">
      <formula>10</formula>
    </cfRule>
  </conditionalFormatting>
  <conditionalFormatting sqref="L17">
    <cfRule type="cellIs" dxfId="259" priority="469" operator="lessThan">
      <formula>45</formula>
    </cfRule>
    <cfRule type="cellIs" dxfId="258" priority="470" operator="greaterThan">
      <formula>60</formula>
    </cfRule>
  </conditionalFormatting>
  <conditionalFormatting sqref="L38">
    <cfRule type="cellIs" dxfId="257" priority="29" operator="lessThan">
      <formula>1</formula>
    </cfRule>
    <cfRule type="cellIs" dxfId="256" priority="30" operator="greaterThan">
      <formula>5</formula>
    </cfRule>
  </conditionalFormatting>
  <conditionalFormatting sqref="L39">
    <cfRule type="cellIs" dxfId="255" priority="27" operator="lessThan">
      <formula>5</formula>
    </cfRule>
    <cfRule type="cellIs" dxfId="254" priority="28" operator="greaterThan">
      <formula>10</formula>
    </cfRule>
  </conditionalFormatting>
  <conditionalFormatting sqref="L40">
    <cfRule type="cellIs" dxfId="253" priority="25" operator="lessThan">
      <formula>45</formula>
    </cfRule>
    <cfRule type="cellIs" dxfId="252" priority="26" operator="greaterThan">
      <formula>60</formula>
    </cfRule>
  </conditionalFormatting>
  <conditionalFormatting sqref="L58">
    <cfRule type="cellIs" dxfId="251" priority="23" operator="lessThan">
      <formula>1</formula>
    </cfRule>
    <cfRule type="cellIs" dxfId="250" priority="24" operator="greaterThan">
      <formula>5</formula>
    </cfRule>
  </conditionalFormatting>
  <conditionalFormatting sqref="L59">
    <cfRule type="cellIs" dxfId="249" priority="21" operator="lessThan">
      <formula>5</formula>
    </cfRule>
    <cfRule type="cellIs" dxfId="248" priority="22" operator="greaterThan">
      <formula>10</formula>
    </cfRule>
  </conditionalFormatting>
  <conditionalFormatting sqref="L60">
    <cfRule type="cellIs" dxfId="247" priority="19" operator="lessThan">
      <formula>45</formula>
    </cfRule>
    <cfRule type="cellIs" dxfId="246" priority="20" operator="greaterThan">
      <formula>60</formula>
    </cfRule>
  </conditionalFormatting>
  <conditionalFormatting sqref="L93">
    <cfRule type="cellIs" dxfId="245" priority="17" operator="lessThan">
      <formula>1</formula>
    </cfRule>
    <cfRule type="cellIs" dxfId="244" priority="18" operator="greaterThan">
      <formula>5</formula>
    </cfRule>
  </conditionalFormatting>
  <conditionalFormatting sqref="L94">
    <cfRule type="cellIs" dxfId="243" priority="15" operator="lessThan">
      <formula>5</formula>
    </cfRule>
    <cfRule type="cellIs" dxfId="242" priority="16" operator="greaterThan">
      <formula>10</formula>
    </cfRule>
  </conditionalFormatting>
  <conditionalFormatting sqref="L95">
    <cfRule type="cellIs" dxfId="241" priority="13" operator="lessThan">
      <formula>45</formula>
    </cfRule>
    <cfRule type="cellIs" dxfId="240" priority="14" operator="greaterThan">
      <formula>60</formula>
    </cfRule>
  </conditionalFormatting>
  <conditionalFormatting sqref="L130">
    <cfRule type="cellIs" dxfId="239" priority="11" operator="lessThan">
      <formula>1</formula>
    </cfRule>
    <cfRule type="cellIs" dxfId="238" priority="12" operator="greaterThan">
      <formula>5</formula>
    </cfRule>
  </conditionalFormatting>
  <conditionalFormatting sqref="L131">
    <cfRule type="cellIs" dxfId="237" priority="9" operator="lessThan">
      <formula>5</formula>
    </cfRule>
    <cfRule type="cellIs" dxfId="236" priority="10" operator="greaterThan">
      <formula>10</formula>
    </cfRule>
  </conditionalFormatting>
  <conditionalFormatting sqref="L132">
    <cfRule type="cellIs" dxfId="235" priority="7" operator="lessThan">
      <formula>45</formula>
    </cfRule>
    <cfRule type="cellIs" dxfId="234" priority="8"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horizontalDpi="4294967294" verticalDpi="4294967294" r:id="rId1"/>
  <headerFooter>
    <oddHeader>&amp;L&amp;"-,Pogrubiony"ZP/59/2020-DOSTAWA MATERIAŁÓW SZEWNYCH-MODYFIKACJA 1&amp;R&amp;"-,Kursywa"Załącznik nr &amp;"-,Pogrubiona kursywa"2</oddHeader>
  </headerFooter>
  <rowBreaks count="8" manualBreakCount="8">
    <brk id="1" max="12" man="1"/>
    <brk id="9" max="12" man="1"/>
    <brk id="30" max="12" man="1"/>
    <brk id="51" max="12" man="1"/>
    <brk id="70" max="12" man="1"/>
    <brk id="82" max="12" man="1"/>
    <brk id="103" max="12" man="1"/>
    <brk id="11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7"/>
  <sheetViews>
    <sheetView view="pageBreakPreview" zoomScaleNormal="100" zoomScaleSheetLayoutView="100" workbookViewId="0">
      <selection activeCell="U19" sqref="U19"/>
    </sheetView>
  </sheetViews>
  <sheetFormatPr defaultColWidth="9.109375" defaultRowHeight="10.199999999999999"/>
  <cols>
    <col min="1" max="1" width="3.6640625" style="36" customWidth="1"/>
    <col min="2" max="2" width="6.6640625" style="36" customWidth="1"/>
    <col min="3" max="3" width="7.77734375" style="36" customWidth="1"/>
    <col min="4" max="4" width="6.5546875" style="36" customWidth="1"/>
    <col min="5" max="5" width="7.88671875" style="36" customWidth="1"/>
    <col min="6" max="6" width="10.88671875" style="36" customWidth="1"/>
    <col min="7" max="7" width="9.5546875" style="36" customWidth="1"/>
    <col min="8" max="8" width="9.33203125" style="37" customWidth="1"/>
    <col min="9" max="9" width="9.6640625" style="37" customWidth="1"/>
    <col min="10" max="10" width="8.44140625" style="36" customWidth="1"/>
    <col min="11" max="11" width="10.44140625" style="36" customWidth="1"/>
    <col min="12" max="12" width="9.6640625" style="36" customWidth="1"/>
    <col min="13" max="13" width="10" style="36" customWidth="1"/>
    <col min="14" max="14" width="9" style="154" customWidth="1"/>
    <col min="15" max="15" width="10.44140625" style="36" customWidth="1"/>
    <col min="16" max="16" width="4.109375" style="36" customWidth="1"/>
    <col min="17" max="17" width="10.44140625" style="36" customWidth="1"/>
    <col min="18" max="247" width="9.109375" style="36"/>
    <col min="248" max="248" width="3.6640625" style="36" customWidth="1"/>
    <col min="249" max="249" width="6.6640625" style="36" customWidth="1"/>
    <col min="250" max="250" width="7.109375" style="36" customWidth="1"/>
    <col min="251" max="251" width="6.5546875" style="36" customWidth="1"/>
    <col min="252" max="252" width="7.88671875" style="36" customWidth="1"/>
    <col min="253" max="253" width="10.88671875" style="36" customWidth="1"/>
    <col min="254" max="254" width="9.5546875" style="36" customWidth="1"/>
    <col min="255" max="255" width="9.33203125" style="36" customWidth="1"/>
    <col min="256" max="256" width="9.6640625" style="36" customWidth="1"/>
    <col min="257" max="257" width="8.44140625" style="36" customWidth="1"/>
    <col min="258" max="258" width="10.44140625" style="36" customWidth="1"/>
    <col min="259" max="259" width="9.6640625" style="36" customWidth="1"/>
    <col min="260" max="260" width="10" style="36" customWidth="1"/>
    <col min="261" max="261" width="9" style="36" customWidth="1"/>
    <col min="262" max="262" width="10.44140625" style="36" customWidth="1"/>
    <col min="263" max="263" width="4.109375" style="36" customWidth="1"/>
    <col min="264" max="264" width="10.44140625" style="36" customWidth="1"/>
    <col min="265" max="265" width="11.5546875" style="36" bestFit="1" customWidth="1"/>
    <col min="266" max="266" width="9.109375" style="36"/>
    <col min="267" max="267" width="11.5546875" style="36" bestFit="1" customWidth="1"/>
    <col min="268" max="503" width="9.109375" style="36"/>
    <col min="504" max="504" width="3.6640625" style="36" customWidth="1"/>
    <col min="505" max="505" width="6.6640625" style="36" customWidth="1"/>
    <col min="506" max="506" width="7.109375" style="36" customWidth="1"/>
    <col min="507" max="507" width="6.5546875" style="36" customWidth="1"/>
    <col min="508" max="508" width="7.88671875" style="36" customWidth="1"/>
    <col min="509" max="509" width="10.88671875" style="36" customWidth="1"/>
    <col min="510" max="510" width="9.5546875" style="36" customWidth="1"/>
    <col min="511" max="511" width="9.33203125" style="36" customWidth="1"/>
    <col min="512" max="512" width="9.6640625" style="36" customWidth="1"/>
    <col min="513" max="513" width="8.44140625" style="36" customWidth="1"/>
    <col min="514" max="514" width="10.44140625" style="36" customWidth="1"/>
    <col min="515" max="515" width="9.6640625" style="36" customWidth="1"/>
    <col min="516" max="516" width="10" style="36" customWidth="1"/>
    <col min="517" max="517" width="9" style="36" customWidth="1"/>
    <col min="518" max="518" width="10.44140625" style="36" customWidth="1"/>
    <col min="519" max="519" width="4.109375" style="36" customWidth="1"/>
    <col min="520" max="520" width="10.44140625" style="36" customWidth="1"/>
    <col min="521" max="521" width="11.5546875" style="36" bestFit="1" customWidth="1"/>
    <col min="522" max="522" width="9.109375" style="36"/>
    <col min="523" max="523" width="11.5546875" style="36" bestFit="1" customWidth="1"/>
    <col min="524" max="759" width="9.109375" style="36"/>
    <col min="760" max="760" width="3.6640625" style="36" customWidth="1"/>
    <col min="761" max="761" width="6.6640625" style="36" customWidth="1"/>
    <col min="762" max="762" width="7.109375" style="36" customWidth="1"/>
    <col min="763" max="763" width="6.5546875" style="36" customWidth="1"/>
    <col min="764" max="764" width="7.88671875" style="36" customWidth="1"/>
    <col min="765" max="765" width="10.88671875" style="36" customWidth="1"/>
    <col min="766" max="766" width="9.5546875" style="36" customWidth="1"/>
    <col min="767" max="767" width="9.33203125" style="36" customWidth="1"/>
    <col min="768" max="768" width="9.6640625" style="36" customWidth="1"/>
    <col min="769" max="769" width="8.44140625" style="36" customWidth="1"/>
    <col min="770" max="770" width="10.44140625" style="36" customWidth="1"/>
    <col min="771" max="771" width="9.6640625" style="36" customWidth="1"/>
    <col min="772" max="772" width="10" style="36" customWidth="1"/>
    <col min="773" max="773" width="9" style="36" customWidth="1"/>
    <col min="774" max="774" width="10.44140625" style="36" customWidth="1"/>
    <col min="775" max="775" width="4.109375" style="36" customWidth="1"/>
    <col min="776" max="776" width="10.44140625" style="36" customWidth="1"/>
    <col min="777" max="777" width="11.5546875" style="36" bestFit="1" customWidth="1"/>
    <col min="778" max="778" width="9.109375" style="36"/>
    <col min="779" max="779" width="11.5546875" style="36" bestFit="1" customWidth="1"/>
    <col min="780" max="1015" width="9.109375" style="36"/>
    <col min="1016" max="1016" width="3.6640625" style="36" customWidth="1"/>
    <col min="1017" max="1017" width="6.6640625" style="36" customWidth="1"/>
    <col min="1018" max="1018" width="7.109375" style="36" customWidth="1"/>
    <col min="1019" max="1019" width="6.5546875" style="36" customWidth="1"/>
    <col min="1020" max="1020" width="7.88671875" style="36" customWidth="1"/>
    <col min="1021" max="1021" width="10.88671875" style="36" customWidth="1"/>
    <col min="1022" max="1022" width="9.5546875" style="36" customWidth="1"/>
    <col min="1023" max="1023" width="9.33203125" style="36" customWidth="1"/>
    <col min="1024" max="1024" width="9.6640625" style="36" customWidth="1"/>
    <col min="1025" max="1025" width="8.44140625" style="36" customWidth="1"/>
    <col min="1026" max="1026" width="10.44140625" style="36" customWidth="1"/>
    <col min="1027" max="1027" width="9.6640625" style="36" customWidth="1"/>
    <col min="1028" max="1028" width="10" style="36" customWidth="1"/>
    <col min="1029" max="1029" width="9" style="36" customWidth="1"/>
    <col min="1030" max="1030" width="10.44140625" style="36" customWidth="1"/>
    <col min="1031" max="1031" width="4.109375" style="36" customWidth="1"/>
    <col min="1032" max="1032" width="10.44140625" style="36" customWidth="1"/>
    <col min="1033" max="1033" width="11.5546875" style="36" bestFit="1" customWidth="1"/>
    <col min="1034" max="1034" width="9.109375" style="36"/>
    <col min="1035" max="1035" width="11.5546875" style="36" bestFit="1" customWidth="1"/>
    <col min="1036" max="1271" width="9.109375" style="36"/>
    <col min="1272" max="1272" width="3.6640625" style="36" customWidth="1"/>
    <col min="1273" max="1273" width="6.6640625" style="36" customWidth="1"/>
    <col min="1274" max="1274" width="7.109375" style="36" customWidth="1"/>
    <col min="1275" max="1275" width="6.5546875" style="36" customWidth="1"/>
    <col min="1276" max="1276" width="7.88671875" style="36" customWidth="1"/>
    <col min="1277" max="1277" width="10.88671875" style="36" customWidth="1"/>
    <col min="1278" max="1278" width="9.5546875" style="36" customWidth="1"/>
    <col min="1279" max="1279" width="9.33203125" style="36" customWidth="1"/>
    <col min="1280" max="1280" width="9.6640625" style="36" customWidth="1"/>
    <col min="1281" max="1281" width="8.44140625" style="36" customWidth="1"/>
    <col min="1282" max="1282" width="10.44140625" style="36" customWidth="1"/>
    <col min="1283" max="1283" width="9.6640625" style="36" customWidth="1"/>
    <col min="1284" max="1284" width="10" style="36" customWidth="1"/>
    <col min="1285" max="1285" width="9" style="36" customWidth="1"/>
    <col min="1286" max="1286" width="10.44140625" style="36" customWidth="1"/>
    <col min="1287" max="1287" width="4.109375" style="36" customWidth="1"/>
    <col min="1288" max="1288" width="10.44140625" style="36" customWidth="1"/>
    <col min="1289" max="1289" width="11.5546875" style="36" bestFit="1" customWidth="1"/>
    <col min="1290" max="1290" width="9.109375" style="36"/>
    <col min="1291" max="1291" width="11.5546875" style="36" bestFit="1" customWidth="1"/>
    <col min="1292" max="1527" width="9.109375" style="36"/>
    <col min="1528" max="1528" width="3.6640625" style="36" customWidth="1"/>
    <col min="1529" max="1529" width="6.6640625" style="36" customWidth="1"/>
    <col min="1530" max="1530" width="7.109375" style="36" customWidth="1"/>
    <col min="1531" max="1531" width="6.5546875" style="36" customWidth="1"/>
    <col min="1532" max="1532" width="7.88671875" style="36" customWidth="1"/>
    <col min="1533" max="1533" width="10.88671875" style="36" customWidth="1"/>
    <col min="1534" max="1534" width="9.5546875" style="36" customWidth="1"/>
    <col min="1535" max="1535" width="9.33203125" style="36" customWidth="1"/>
    <col min="1536" max="1536" width="9.6640625" style="36" customWidth="1"/>
    <col min="1537" max="1537" width="8.44140625" style="36" customWidth="1"/>
    <col min="1538" max="1538" width="10.44140625" style="36" customWidth="1"/>
    <col min="1539" max="1539" width="9.6640625" style="36" customWidth="1"/>
    <col min="1540" max="1540" width="10" style="36" customWidth="1"/>
    <col min="1541" max="1541" width="9" style="36" customWidth="1"/>
    <col min="1542" max="1542" width="10.44140625" style="36" customWidth="1"/>
    <col min="1543" max="1543" width="4.109375" style="36" customWidth="1"/>
    <col min="1544" max="1544" width="10.44140625" style="36" customWidth="1"/>
    <col min="1545" max="1545" width="11.5546875" style="36" bestFit="1" customWidth="1"/>
    <col min="1546" max="1546" width="9.109375" style="36"/>
    <col min="1547" max="1547" width="11.5546875" style="36" bestFit="1" customWidth="1"/>
    <col min="1548" max="1783" width="9.109375" style="36"/>
    <col min="1784" max="1784" width="3.6640625" style="36" customWidth="1"/>
    <col min="1785" max="1785" width="6.6640625" style="36" customWidth="1"/>
    <col min="1786" max="1786" width="7.109375" style="36" customWidth="1"/>
    <col min="1787" max="1787" width="6.5546875" style="36" customWidth="1"/>
    <col min="1788" max="1788" width="7.88671875" style="36" customWidth="1"/>
    <col min="1789" max="1789" width="10.88671875" style="36" customWidth="1"/>
    <col min="1790" max="1790" width="9.5546875" style="36" customWidth="1"/>
    <col min="1791" max="1791" width="9.33203125" style="36" customWidth="1"/>
    <col min="1792" max="1792" width="9.6640625" style="36" customWidth="1"/>
    <col min="1793" max="1793" width="8.44140625" style="36" customWidth="1"/>
    <col min="1794" max="1794" width="10.44140625" style="36" customWidth="1"/>
    <col min="1795" max="1795" width="9.6640625" style="36" customWidth="1"/>
    <col min="1796" max="1796" width="10" style="36" customWidth="1"/>
    <col min="1797" max="1797" width="9" style="36" customWidth="1"/>
    <col min="1798" max="1798" width="10.44140625" style="36" customWidth="1"/>
    <col min="1799" max="1799" width="4.109375" style="36" customWidth="1"/>
    <col min="1800" max="1800" width="10.44140625" style="36" customWidth="1"/>
    <col min="1801" max="1801" width="11.5546875" style="36" bestFit="1" customWidth="1"/>
    <col min="1802" max="1802" width="9.109375" style="36"/>
    <col min="1803" max="1803" width="11.5546875" style="36" bestFit="1" customWidth="1"/>
    <col min="1804" max="2039" width="9.109375" style="36"/>
    <col min="2040" max="2040" width="3.6640625" style="36" customWidth="1"/>
    <col min="2041" max="2041" width="6.6640625" style="36" customWidth="1"/>
    <col min="2042" max="2042" width="7.109375" style="36" customWidth="1"/>
    <col min="2043" max="2043" width="6.5546875" style="36" customWidth="1"/>
    <col min="2044" max="2044" width="7.88671875" style="36" customWidth="1"/>
    <col min="2045" max="2045" width="10.88671875" style="36" customWidth="1"/>
    <col min="2046" max="2046" width="9.5546875" style="36" customWidth="1"/>
    <col min="2047" max="2047" width="9.33203125" style="36" customWidth="1"/>
    <col min="2048" max="2048" width="9.6640625" style="36" customWidth="1"/>
    <col min="2049" max="2049" width="8.44140625" style="36" customWidth="1"/>
    <col min="2050" max="2050" width="10.44140625" style="36" customWidth="1"/>
    <col min="2051" max="2051" width="9.6640625" style="36" customWidth="1"/>
    <col min="2052" max="2052" width="10" style="36" customWidth="1"/>
    <col min="2053" max="2053" width="9" style="36" customWidth="1"/>
    <col min="2054" max="2054" width="10.44140625" style="36" customWidth="1"/>
    <col min="2055" max="2055" width="4.109375" style="36" customWidth="1"/>
    <col min="2056" max="2056" width="10.44140625" style="36" customWidth="1"/>
    <col min="2057" max="2057" width="11.5546875" style="36" bestFit="1" customWidth="1"/>
    <col min="2058" max="2058" width="9.109375" style="36"/>
    <col min="2059" max="2059" width="11.5546875" style="36" bestFit="1" customWidth="1"/>
    <col min="2060" max="2295" width="9.109375" style="36"/>
    <col min="2296" max="2296" width="3.6640625" style="36" customWidth="1"/>
    <col min="2297" max="2297" width="6.6640625" style="36" customWidth="1"/>
    <col min="2298" max="2298" width="7.109375" style="36" customWidth="1"/>
    <col min="2299" max="2299" width="6.5546875" style="36" customWidth="1"/>
    <col min="2300" max="2300" width="7.88671875" style="36" customWidth="1"/>
    <col min="2301" max="2301" width="10.88671875" style="36" customWidth="1"/>
    <col min="2302" max="2302" width="9.5546875" style="36" customWidth="1"/>
    <col min="2303" max="2303" width="9.33203125" style="36" customWidth="1"/>
    <col min="2304" max="2304" width="9.6640625" style="36" customWidth="1"/>
    <col min="2305" max="2305" width="8.44140625" style="36" customWidth="1"/>
    <col min="2306" max="2306" width="10.44140625" style="36" customWidth="1"/>
    <col min="2307" max="2307" width="9.6640625" style="36" customWidth="1"/>
    <col min="2308" max="2308" width="10" style="36" customWidth="1"/>
    <col min="2309" max="2309" width="9" style="36" customWidth="1"/>
    <col min="2310" max="2310" width="10.44140625" style="36" customWidth="1"/>
    <col min="2311" max="2311" width="4.109375" style="36" customWidth="1"/>
    <col min="2312" max="2312" width="10.44140625" style="36" customWidth="1"/>
    <col min="2313" max="2313" width="11.5546875" style="36" bestFit="1" customWidth="1"/>
    <col min="2314" max="2314" width="9.109375" style="36"/>
    <col min="2315" max="2315" width="11.5546875" style="36" bestFit="1" customWidth="1"/>
    <col min="2316" max="2551" width="9.109375" style="36"/>
    <col min="2552" max="2552" width="3.6640625" style="36" customWidth="1"/>
    <col min="2553" max="2553" width="6.6640625" style="36" customWidth="1"/>
    <col min="2554" max="2554" width="7.109375" style="36" customWidth="1"/>
    <col min="2555" max="2555" width="6.5546875" style="36" customWidth="1"/>
    <col min="2556" max="2556" width="7.88671875" style="36" customWidth="1"/>
    <col min="2557" max="2557" width="10.88671875" style="36" customWidth="1"/>
    <col min="2558" max="2558" width="9.5546875" style="36" customWidth="1"/>
    <col min="2559" max="2559" width="9.33203125" style="36" customWidth="1"/>
    <col min="2560" max="2560" width="9.6640625" style="36" customWidth="1"/>
    <col min="2561" max="2561" width="8.44140625" style="36" customWidth="1"/>
    <col min="2562" max="2562" width="10.44140625" style="36" customWidth="1"/>
    <col min="2563" max="2563" width="9.6640625" style="36" customWidth="1"/>
    <col min="2564" max="2564" width="10" style="36" customWidth="1"/>
    <col min="2565" max="2565" width="9" style="36" customWidth="1"/>
    <col min="2566" max="2566" width="10.44140625" style="36" customWidth="1"/>
    <col min="2567" max="2567" width="4.109375" style="36" customWidth="1"/>
    <col min="2568" max="2568" width="10.44140625" style="36" customWidth="1"/>
    <col min="2569" max="2569" width="11.5546875" style="36" bestFit="1" customWidth="1"/>
    <col min="2570" max="2570" width="9.109375" style="36"/>
    <col min="2571" max="2571" width="11.5546875" style="36" bestFit="1" customWidth="1"/>
    <col min="2572" max="2807" width="9.109375" style="36"/>
    <col min="2808" max="2808" width="3.6640625" style="36" customWidth="1"/>
    <col min="2809" max="2809" width="6.6640625" style="36" customWidth="1"/>
    <col min="2810" max="2810" width="7.109375" style="36" customWidth="1"/>
    <col min="2811" max="2811" width="6.5546875" style="36" customWidth="1"/>
    <col min="2812" max="2812" width="7.88671875" style="36" customWidth="1"/>
    <col min="2813" max="2813" width="10.88671875" style="36" customWidth="1"/>
    <col min="2814" max="2814" width="9.5546875" style="36" customWidth="1"/>
    <col min="2815" max="2815" width="9.33203125" style="36" customWidth="1"/>
    <col min="2816" max="2816" width="9.6640625" style="36" customWidth="1"/>
    <col min="2817" max="2817" width="8.44140625" style="36" customWidth="1"/>
    <col min="2818" max="2818" width="10.44140625" style="36" customWidth="1"/>
    <col min="2819" max="2819" width="9.6640625" style="36" customWidth="1"/>
    <col min="2820" max="2820" width="10" style="36" customWidth="1"/>
    <col min="2821" max="2821" width="9" style="36" customWidth="1"/>
    <col min="2822" max="2822" width="10.44140625" style="36" customWidth="1"/>
    <col min="2823" max="2823" width="4.109375" style="36" customWidth="1"/>
    <col min="2824" max="2824" width="10.44140625" style="36" customWidth="1"/>
    <col min="2825" max="2825" width="11.5546875" style="36" bestFit="1" customWidth="1"/>
    <col min="2826" max="2826" width="9.109375" style="36"/>
    <col min="2827" max="2827" width="11.5546875" style="36" bestFit="1" customWidth="1"/>
    <col min="2828" max="3063" width="9.109375" style="36"/>
    <col min="3064" max="3064" width="3.6640625" style="36" customWidth="1"/>
    <col min="3065" max="3065" width="6.6640625" style="36" customWidth="1"/>
    <col min="3066" max="3066" width="7.109375" style="36" customWidth="1"/>
    <col min="3067" max="3067" width="6.5546875" style="36" customWidth="1"/>
    <col min="3068" max="3068" width="7.88671875" style="36" customWidth="1"/>
    <col min="3069" max="3069" width="10.88671875" style="36" customWidth="1"/>
    <col min="3070" max="3070" width="9.5546875" style="36" customWidth="1"/>
    <col min="3071" max="3071" width="9.33203125" style="36" customWidth="1"/>
    <col min="3072" max="3072" width="9.6640625" style="36" customWidth="1"/>
    <col min="3073" max="3073" width="8.44140625" style="36" customWidth="1"/>
    <col min="3074" max="3074" width="10.44140625" style="36" customWidth="1"/>
    <col min="3075" max="3075" width="9.6640625" style="36" customWidth="1"/>
    <col min="3076" max="3076" width="10" style="36" customWidth="1"/>
    <col min="3077" max="3077" width="9" style="36" customWidth="1"/>
    <col min="3078" max="3078" width="10.44140625" style="36" customWidth="1"/>
    <col min="3079" max="3079" width="4.109375" style="36" customWidth="1"/>
    <col min="3080" max="3080" width="10.44140625" style="36" customWidth="1"/>
    <col min="3081" max="3081" width="11.5546875" style="36" bestFit="1" customWidth="1"/>
    <col min="3082" max="3082" width="9.109375" style="36"/>
    <col min="3083" max="3083" width="11.5546875" style="36" bestFit="1" customWidth="1"/>
    <col min="3084" max="3319" width="9.109375" style="36"/>
    <col min="3320" max="3320" width="3.6640625" style="36" customWidth="1"/>
    <col min="3321" max="3321" width="6.6640625" style="36" customWidth="1"/>
    <col min="3322" max="3322" width="7.109375" style="36" customWidth="1"/>
    <col min="3323" max="3323" width="6.5546875" style="36" customWidth="1"/>
    <col min="3324" max="3324" width="7.88671875" style="36" customWidth="1"/>
    <col min="3325" max="3325" width="10.88671875" style="36" customWidth="1"/>
    <col min="3326" max="3326" width="9.5546875" style="36" customWidth="1"/>
    <col min="3327" max="3327" width="9.33203125" style="36" customWidth="1"/>
    <col min="3328" max="3328" width="9.6640625" style="36" customWidth="1"/>
    <col min="3329" max="3329" width="8.44140625" style="36" customWidth="1"/>
    <col min="3330" max="3330" width="10.44140625" style="36" customWidth="1"/>
    <col min="3331" max="3331" width="9.6640625" style="36" customWidth="1"/>
    <col min="3332" max="3332" width="10" style="36" customWidth="1"/>
    <col min="3333" max="3333" width="9" style="36" customWidth="1"/>
    <col min="3334" max="3334" width="10.44140625" style="36" customWidth="1"/>
    <col min="3335" max="3335" width="4.109375" style="36" customWidth="1"/>
    <col min="3336" max="3336" width="10.44140625" style="36" customWidth="1"/>
    <col min="3337" max="3337" width="11.5546875" style="36" bestFit="1" customWidth="1"/>
    <col min="3338" max="3338" width="9.109375" style="36"/>
    <col min="3339" max="3339" width="11.5546875" style="36" bestFit="1" customWidth="1"/>
    <col min="3340" max="3575" width="9.109375" style="36"/>
    <col min="3576" max="3576" width="3.6640625" style="36" customWidth="1"/>
    <col min="3577" max="3577" width="6.6640625" style="36" customWidth="1"/>
    <col min="3578" max="3578" width="7.109375" style="36" customWidth="1"/>
    <col min="3579" max="3579" width="6.5546875" style="36" customWidth="1"/>
    <col min="3580" max="3580" width="7.88671875" style="36" customWidth="1"/>
    <col min="3581" max="3581" width="10.88671875" style="36" customWidth="1"/>
    <col min="3582" max="3582" width="9.5546875" style="36" customWidth="1"/>
    <col min="3583" max="3583" width="9.33203125" style="36" customWidth="1"/>
    <col min="3584" max="3584" width="9.6640625" style="36" customWidth="1"/>
    <col min="3585" max="3585" width="8.44140625" style="36" customWidth="1"/>
    <col min="3586" max="3586" width="10.44140625" style="36" customWidth="1"/>
    <col min="3587" max="3587" width="9.6640625" style="36" customWidth="1"/>
    <col min="3588" max="3588" width="10" style="36" customWidth="1"/>
    <col min="3589" max="3589" width="9" style="36" customWidth="1"/>
    <col min="3590" max="3590" width="10.44140625" style="36" customWidth="1"/>
    <col min="3591" max="3591" width="4.109375" style="36" customWidth="1"/>
    <col min="3592" max="3592" width="10.44140625" style="36" customWidth="1"/>
    <col min="3593" max="3593" width="11.5546875" style="36" bestFit="1" customWidth="1"/>
    <col min="3594" max="3594" width="9.109375" style="36"/>
    <col min="3595" max="3595" width="11.5546875" style="36" bestFit="1" customWidth="1"/>
    <col min="3596" max="3831" width="9.109375" style="36"/>
    <col min="3832" max="3832" width="3.6640625" style="36" customWidth="1"/>
    <col min="3833" max="3833" width="6.6640625" style="36" customWidth="1"/>
    <col min="3834" max="3834" width="7.109375" style="36" customWidth="1"/>
    <col min="3835" max="3835" width="6.5546875" style="36" customWidth="1"/>
    <col min="3836" max="3836" width="7.88671875" style="36" customWidth="1"/>
    <col min="3837" max="3837" width="10.88671875" style="36" customWidth="1"/>
    <col min="3838" max="3838" width="9.5546875" style="36" customWidth="1"/>
    <col min="3839" max="3839" width="9.33203125" style="36" customWidth="1"/>
    <col min="3840" max="3840" width="9.6640625" style="36" customWidth="1"/>
    <col min="3841" max="3841" width="8.44140625" style="36" customWidth="1"/>
    <col min="3842" max="3842" width="10.44140625" style="36" customWidth="1"/>
    <col min="3843" max="3843" width="9.6640625" style="36" customWidth="1"/>
    <col min="3844" max="3844" width="10" style="36" customWidth="1"/>
    <col min="3845" max="3845" width="9" style="36" customWidth="1"/>
    <col min="3846" max="3846" width="10.44140625" style="36" customWidth="1"/>
    <col min="3847" max="3847" width="4.109375" style="36" customWidth="1"/>
    <col min="3848" max="3848" width="10.44140625" style="36" customWidth="1"/>
    <col min="3849" max="3849" width="11.5546875" style="36" bestFit="1" customWidth="1"/>
    <col min="3850" max="3850" width="9.109375" style="36"/>
    <col min="3851" max="3851" width="11.5546875" style="36" bestFit="1" customWidth="1"/>
    <col min="3852" max="4087" width="9.109375" style="36"/>
    <col min="4088" max="4088" width="3.6640625" style="36" customWidth="1"/>
    <col min="4089" max="4089" width="6.6640625" style="36" customWidth="1"/>
    <col min="4090" max="4090" width="7.109375" style="36" customWidth="1"/>
    <col min="4091" max="4091" width="6.5546875" style="36" customWidth="1"/>
    <col min="4092" max="4092" width="7.88671875" style="36" customWidth="1"/>
    <col min="4093" max="4093" width="10.88671875" style="36" customWidth="1"/>
    <col min="4094" max="4094" width="9.5546875" style="36" customWidth="1"/>
    <col min="4095" max="4095" width="9.33203125" style="36" customWidth="1"/>
    <col min="4096" max="4096" width="9.6640625" style="36" customWidth="1"/>
    <col min="4097" max="4097" width="8.44140625" style="36" customWidth="1"/>
    <col min="4098" max="4098" width="10.44140625" style="36" customWidth="1"/>
    <col min="4099" max="4099" width="9.6640625" style="36" customWidth="1"/>
    <col min="4100" max="4100" width="10" style="36" customWidth="1"/>
    <col min="4101" max="4101" width="9" style="36" customWidth="1"/>
    <col min="4102" max="4102" width="10.44140625" style="36" customWidth="1"/>
    <col min="4103" max="4103" width="4.109375" style="36" customWidth="1"/>
    <col min="4104" max="4104" width="10.44140625" style="36" customWidth="1"/>
    <col min="4105" max="4105" width="11.5546875" style="36" bestFit="1" customWidth="1"/>
    <col min="4106" max="4106" width="9.109375" style="36"/>
    <col min="4107" max="4107" width="11.5546875" style="36" bestFit="1" customWidth="1"/>
    <col min="4108" max="4343" width="9.109375" style="36"/>
    <col min="4344" max="4344" width="3.6640625" style="36" customWidth="1"/>
    <col min="4345" max="4345" width="6.6640625" style="36" customWidth="1"/>
    <col min="4346" max="4346" width="7.109375" style="36" customWidth="1"/>
    <col min="4347" max="4347" width="6.5546875" style="36" customWidth="1"/>
    <col min="4348" max="4348" width="7.88671875" style="36" customWidth="1"/>
    <col min="4349" max="4349" width="10.88671875" style="36" customWidth="1"/>
    <col min="4350" max="4350" width="9.5546875" style="36" customWidth="1"/>
    <col min="4351" max="4351" width="9.33203125" style="36" customWidth="1"/>
    <col min="4352" max="4352" width="9.6640625" style="36" customWidth="1"/>
    <col min="4353" max="4353" width="8.44140625" style="36" customWidth="1"/>
    <col min="4354" max="4354" width="10.44140625" style="36" customWidth="1"/>
    <col min="4355" max="4355" width="9.6640625" style="36" customWidth="1"/>
    <col min="4356" max="4356" width="10" style="36" customWidth="1"/>
    <col min="4357" max="4357" width="9" style="36" customWidth="1"/>
    <col min="4358" max="4358" width="10.44140625" style="36" customWidth="1"/>
    <col min="4359" max="4359" width="4.109375" style="36" customWidth="1"/>
    <col min="4360" max="4360" width="10.44140625" style="36" customWidth="1"/>
    <col min="4361" max="4361" width="11.5546875" style="36" bestFit="1" customWidth="1"/>
    <col min="4362" max="4362" width="9.109375" style="36"/>
    <col min="4363" max="4363" width="11.5546875" style="36" bestFit="1" customWidth="1"/>
    <col min="4364" max="4599" width="9.109375" style="36"/>
    <col min="4600" max="4600" width="3.6640625" style="36" customWidth="1"/>
    <col min="4601" max="4601" width="6.6640625" style="36" customWidth="1"/>
    <col min="4602" max="4602" width="7.109375" style="36" customWidth="1"/>
    <col min="4603" max="4603" width="6.5546875" style="36" customWidth="1"/>
    <col min="4604" max="4604" width="7.88671875" style="36" customWidth="1"/>
    <col min="4605" max="4605" width="10.88671875" style="36" customWidth="1"/>
    <col min="4606" max="4606" width="9.5546875" style="36" customWidth="1"/>
    <col min="4607" max="4607" width="9.33203125" style="36" customWidth="1"/>
    <col min="4608" max="4608" width="9.6640625" style="36" customWidth="1"/>
    <col min="4609" max="4609" width="8.44140625" style="36" customWidth="1"/>
    <col min="4610" max="4610" width="10.44140625" style="36" customWidth="1"/>
    <col min="4611" max="4611" width="9.6640625" style="36" customWidth="1"/>
    <col min="4612" max="4612" width="10" style="36" customWidth="1"/>
    <col min="4613" max="4613" width="9" style="36" customWidth="1"/>
    <col min="4614" max="4614" width="10.44140625" style="36" customWidth="1"/>
    <col min="4615" max="4615" width="4.109375" style="36" customWidth="1"/>
    <col min="4616" max="4616" width="10.44140625" style="36" customWidth="1"/>
    <col min="4617" max="4617" width="11.5546875" style="36" bestFit="1" customWidth="1"/>
    <col min="4618" max="4618" width="9.109375" style="36"/>
    <col min="4619" max="4619" width="11.5546875" style="36" bestFit="1" customWidth="1"/>
    <col min="4620" max="4855" width="9.109375" style="36"/>
    <col min="4856" max="4856" width="3.6640625" style="36" customWidth="1"/>
    <col min="4857" max="4857" width="6.6640625" style="36" customWidth="1"/>
    <col min="4858" max="4858" width="7.109375" style="36" customWidth="1"/>
    <col min="4859" max="4859" width="6.5546875" style="36" customWidth="1"/>
    <col min="4860" max="4860" width="7.88671875" style="36" customWidth="1"/>
    <col min="4861" max="4861" width="10.88671875" style="36" customWidth="1"/>
    <col min="4862" max="4862" width="9.5546875" style="36" customWidth="1"/>
    <col min="4863" max="4863" width="9.33203125" style="36" customWidth="1"/>
    <col min="4864" max="4864" width="9.6640625" style="36" customWidth="1"/>
    <col min="4865" max="4865" width="8.44140625" style="36" customWidth="1"/>
    <col min="4866" max="4866" width="10.44140625" style="36" customWidth="1"/>
    <col min="4867" max="4867" width="9.6640625" style="36" customWidth="1"/>
    <col min="4868" max="4868" width="10" style="36" customWidth="1"/>
    <col min="4869" max="4869" width="9" style="36" customWidth="1"/>
    <col min="4870" max="4870" width="10.44140625" style="36" customWidth="1"/>
    <col min="4871" max="4871" width="4.109375" style="36" customWidth="1"/>
    <col min="4872" max="4872" width="10.44140625" style="36" customWidth="1"/>
    <col min="4873" max="4873" width="11.5546875" style="36" bestFit="1" customWidth="1"/>
    <col min="4874" max="4874" width="9.109375" style="36"/>
    <col min="4875" max="4875" width="11.5546875" style="36" bestFit="1" customWidth="1"/>
    <col min="4876" max="5111" width="9.109375" style="36"/>
    <col min="5112" max="5112" width="3.6640625" style="36" customWidth="1"/>
    <col min="5113" max="5113" width="6.6640625" style="36" customWidth="1"/>
    <col min="5114" max="5114" width="7.109375" style="36" customWidth="1"/>
    <col min="5115" max="5115" width="6.5546875" style="36" customWidth="1"/>
    <col min="5116" max="5116" width="7.88671875" style="36" customWidth="1"/>
    <col min="5117" max="5117" width="10.88671875" style="36" customWidth="1"/>
    <col min="5118" max="5118" width="9.5546875" style="36" customWidth="1"/>
    <col min="5119" max="5119" width="9.33203125" style="36" customWidth="1"/>
    <col min="5120" max="5120" width="9.6640625" style="36" customWidth="1"/>
    <col min="5121" max="5121" width="8.44140625" style="36" customWidth="1"/>
    <col min="5122" max="5122" width="10.44140625" style="36" customWidth="1"/>
    <col min="5123" max="5123" width="9.6640625" style="36" customWidth="1"/>
    <col min="5124" max="5124" width="10" style="36" customWidth="1"/>
    <col min="5125" max="5125" width="9" style="36" customWidth="1"/>
    <col min="5126" max="5126" width="10.44140625" style="36" customWidth="1"/>
    <col min="5127" max="5127" width="4.109375" style="36" customWidth="1"/>
    <col min="5128" max="5128" width="10.44140625" style="36" customWidth="1"/>
    <col min="5129" max="5129" width="11.5546875" style="36" bestFit="1" customWidth="1"/>
    <col min="5130" max="5130" width="9.109375" style="36"/>
    <col min="5131" max="5131" width="11.5546875" style="36" bestFit="1" customWidth="1"/>
    <col min="5132" max="5367" width="9.109375" style="36"/>
    <col min="5368" max="5368" width="3.6640625" style="36" customWidth="1"/>
    <col min="5369" max="5369" width="6.6640625" style="36" customWidth="1"/>
    <col min="5370" max="5370" width="7.109375" style="36" customWidth="1"/>
    <col min="5371" max="5371" width="6.5546875" style="36" customWidth="1"/>
    <col min="5372" max="5372" width="7.88671875" style="36" customWidth="1"/>
    <col min="5373" max="5373" width="10.88671875" style="36" customWidth="1"/>
    <col min="5374" max="5374" width="9.5546875" style="36" customWidth="1"/>
    <col min="5375" max="5375" width="9.33203125" style="36" customWidth="1"/>
    <col min="5376" max="5376" width="9.6640625" style="36" customWidth="1"/>
    <col min="5377" max="5377" width="8.44140625" style="36" customWidth="1"/>
    <col min="5378" max="5378" width="10.44140625" style="36" customWidth="1"/>
    <col min="5379" max="5379" width="9.6640625" style="36" customWidth="1"/>
    <col min="5380" max="5380" width="10" style="36" customWidth="1"/>
    <col min="5381" max="5381" width="9" style="36" customWidth="1"/>
    <col min="5382" max="5382" width="10.44140625" style="36" customWidth="1"/>
    <col min="5383" max="5383" width="4.109375" style="36" customWidth="1"/>
    <col min="5384" max="5384" width="10.44140625" style="36" customWidth="1"/>
    <col min="5385" max="5385" width="11.5546875" style="36" bestFit="1" customWidth="1"/>
    <col min="5386" max="5386" width="9.109375" style="36"/>
    <col min="5387" max="5387" width="11.5546875" style="36" bestFit="1" customWidth="1"/>
    <col min="5388" max="5623" width="9.109375" style="36"/>
    <col min="5624" max="5624" width="3.6640625" style="36" customWidth="1"/>
    <col min="5625" max="5625" width="6.6640625" style="36" customWidth="1"/>
    <col min="5626" max="5626" width="7.109375" style="36" customWidth="1"/>
    <col min="5627" max="5627" width="6.5546875" style="36" customWidth="1"/>
    <col min="5628" max="5628" width="7.88671875" style="36" customWidth="1"/>
    <col min="5629" max="5629" width="10.88671875" style="36" customWidth="1"/>
    <col min="5630" max="5630" width="9.5546875" style="36" customWidth="1"/>
    <col min="5631" max="5631" width="9.33203125" style="36" customWidth="1"/>
    <col min="5632" max="5632" width="9.6640625" style="36" customWidth="1"/>
    <col min="5633" max="5633" width="8.44140625" style="36" customWidth="1"/>
    <col min="5634" max="5634" width="10.44140625" style="36" customWidth="1"/>
    <col min="5635" max="5635" width="9.6640625" style="36" customWidth="1"/>
    <col min="5636" max="5636" width="10" style="36" customWidth="1"/>
    <col min="5637" max="5637" width="9" style="36" customWidth="1"/>
    <col min="5638" max="5638" width="10.44140625" style="36" customWidth="1"/>
    <col min="5639" max="5639" width="4.109375" style="36" customWidth="1"/>
    <col min="5640" max="5640" width="10.44140625" style="36" customWidth="1"/>
    <col min="5641" max="5641" width="11.5546875" style="36" bestFit="1" customWidth="1"/>
    <col min="5642" max="5642" width="9.109375" style="36"/>
    <col min="5643" max="5643" width="11.5546875" style="36" bestFit="1" customWidth="1"/>
    <col min="5644" max="5879" width="9.109375" style="36"/>
    <col min="5880" max="5880" width="3.6640625" style="36" customWidth="1"/>
    <col min="5881" max="5881" width="6.6640625" style="36" customWidth="1"/>
    <col min="5882" max="5882" width="7.109375" style="36" customWidth="1"/>
    <col min="5883" max="5883" width="6.5546875" style="36" customWidth="1"/>
    <col min="5884" max="5884" width="7.88671875" style="36" customWidth="1"/>
    <col min="5885" max="5885" width="10.88671875" style="36" customWidth="1"/>
    <col min="5886" max="5886" width="9.5546875" style="36" customWidth="1"/>
    <col min="5887" max="5887" width="9.33203125" style="36" customWidth="1"/>
    <col min="5888" max="5888" width="9.6640625" style="36" customWidth="1"/>
    <col min="5889" max="5889" width="8.44140625" style="36" customWidth="1"/>
    <col min="5890" max="5890" width="10.44140625" style="36" customWidth="1"/>
    <col min="5891" max="5891" width="9.6640625" style="36" customWidth="1"/>
    <col min="5892" max="5892" width="10" style="36" customWidth="1"/>
    <col min="5893" max="5893" width="9" style="36" customWidth="1"/>
    <col min="5894" max="5894" width="10.44140625" style="36" customWidth="1"/>
    <col min="5895" max="5895" width="4.109375" style="36" customWidth="1"/>
    <col min="5896" max="5896" width="10.44140625" style="36" customWidth="1"/>
    <col min="5897" max="5897" width="11.5546875" style="36" bestFit="1" customWidth="1"/>
    <col min="5898" max="5898" width="9.109375" style="36"/>
    <col min="5899" max="5899" width="11.5546875" style="36" bestFit="1" customWidth="1"/>
    <col min="5900" max="6135" width="9.109375" style="36"/>
    <col min="6136" max="6136" width="3.6640625" style="36" customWidth="1"/>
    <col min="6137" max="6137" width="6.6640625" style="36" customWidth="1"/>
    <col min="6138" max="6138" width="7.109375" style="36" customWidth="1"/>
    <col min="6139" max="6139" width="6.5546875" style="36" customWidth="1"/>
    <col min="6140" max="6140" width="7.88671875" style="36" customWidth="1"/>
    <col min="6141" max="6141" width="10.88671875" style="36" customWidth="1"/>
    <col min="6142" max="6142" width="9.5546875" style="36" customWidth="1"/>
    <col min="6143" max="6143" width="9.33203125" style="36" customWidth="1"/>
    <col min="6144" max="6144" width="9.6640625" style="36" customWidth="1"/>
    <col min="6145" max="6145" width="8.44140625" style="36" customWidth="1"/>
    <col min="6146" max="6146" width="10.44140625" style="36" customWidth="1"/>
    <col min="6147" max="6147" width="9.6640625" style="36" customWidth="1"/>
    <col min="6148" max="6148" width="10" style="36" customWidth="1"/>
    <col min="6149" max="6149" width="9" style="36" customWidth="1"/>
    <col min="6150" max="6150" width="10.44140625" style="36" customWidth="1"/>
    <col min="6151" max="6151" width="4.109375" style="36" customWidth="1"/>
    <col min="6152" max="6152" width="10.44140625" style="36" customWidth="1"/>
    <col min="6153" max="6153" width="11.5546875" style="36" bestFit="1" customWidth="1"/>
    <col min="6154" max="6154" width="9.109375" style="36"/>
    <col min="6155" max="6155" width="11.5546875" style="36" bestFit="1" customWidth="1"/>
    <col min="6156" max="6391" width="9.109375" style="36"/>
    <col min="6392" max="6392" width="3.6640625" style="36" customWidth="1"/>
    <col min="6393" max="6393" width="6.6640625" style="36" customWidth="1"/>
    <col min="6394" max="6394" width="7.109375" style="36" customWidth="1"/>
    <col min="6395" max="6395" width="6.5546875" style="36" customWidth="1"/>
    <col min="6396" max="6396" width="7.88671875" style="36" customWidth="1"/>
    <col min="6397" max="6397" width="10.88671875" style="36" customWidth="1"/>
    <col min="6398" max="6398" width="9.5546875" style="36" customWidth="1"/>
    <col min="6399" max="6399" width="9.33203125" style="36" customWidth="1"/>
    <col min="6400" max="6400" width="9.6640625" style="36" customWidth="1"/>
    <col min="6401" max="6401" width="8.44140625" style="36" customWidth="1"/>
    <col min="6402" max="6402" width="10.44140625" style="36" customWidth="1"/>
    <col min="6403" max="6403" width="9.6640625" style="36" customWidth="1"/>
    <col min="6404" max="6404" width="10" style="36" customWidth="1"/>
    <col min="6405" max="6405" width="9" style="36" customWidth="1"/>
    <col min="6406" max="6406" width="10.44140625" style="36" customWidth="1"/>
    <col min="6407" max="6407" width="4.109375" style="36" customWidth="1"/>
    <col min="6408" max="6408" width="10.44140625" style="36" customWidth="1"/>
    <col min="6409" max="6409" width="11.5546875" style="36" bestFit="1" customWidth="1"/>
    <col min="6410" max="6410" width="9.109375" style="36"/>
    <col min="6411" max="6411" width="11.5546875" style="36" bestFit="1" customWidth="1"/>
    <col min="6412" max="6647" width="9.109375" style="36"/>
    <col min="6648" max="6648" width="3.6640625" style="36" customWidth="1"/>
    <col min="6649" max="6649" width="6.6640625" style="36" customWidth="1"/>
    <col min="6650" max="6650" width="7.109375" style="36" customWidth="1"/>
    <col min="6651" max="6651" width="6.5546875" style="36" customWidth="1"/>
    <col min="6652" max="6652" width="7.88671875" style="36" customWidth="1"/>
    <col min="6653" max="6653" width="10.88671875" style="36" customWidth="1"/>
    <col min="6654" max="6654" width="9.5546875" style="36" customWidth="1"/>
    <col min="6655" max="6655" width="9.33203125" style="36" customWidth="1"/>
    <col min="6656" max="6656" width="9.6640625" style="36" customWidth="1"/>
    <col min="6657" max="6657" width="8.44140625" style="36" customWidth="1"/>
    <col min="6658" max="6658" width="10.44140625" style="36" customWidth="1"/>
    <col min="6659" max="6659" width="9.6640625" style="36" customWidth="1"/>
    <col min="6660" max="6660" width="10" style="36" customWidth="1"/>
    <col min="6661" max="6661" width="9" style="36" customWidth="1"/>
    <col min="6662" max="6662" width="10.44140625" style="36" customWidth="1"/>
    <col min="6663" max="6663" width="4.109375" style="36" customWidth="1"/>
    <col min="6664" max="6664" width="10.44140625" style="36" customWidth="1"/>
    <col min="6665" max="6665" width="11.5546875" style="36" bestFit="1" customWidth="1"/>
    <col min="6666" max="6666" width="9.109375" style="36"/>
    <col min="6667" max="6667" width="11.5546875" style="36" bestFit="1" customWidth="1"/>
    <col min="6668" max="6903" width="9.109375" style="36"/>
    <col min="6904" max="6904" width="3.6640625" style="36" customWidth="1"/>
    <col min="6905" max="6905" width="6.6640625" style="36" customWidth="1"/>
    <col min="6906" max="6906" width="7.109375" style="36" customWidth="1"/>
    <col min="6907" max="6907" width="6.5546875" style="36" customWidth="1"/>
    <col min="6908" max="6908" width="7.88671875" style="36" customWidth="1"/>
    <col min="6909" max="6909" width="10.88671875" style="36" customWidth="1"/>
    <col min="6910" max="6910" width="9.5546875" style="36" customWidth="1"/>
    <col min="6911" max="6911" width="9.33203125" style="36" customWidth="1"/>
    <col min="6912" max="6912" width="9.6640625" style="36" customWidth="1"/>
    <col min="6913" max="6913" width="8.44140625" style="36" customWidth="1"/>
    <col min="6914" max="6914" width="10.44140625" style="36" customWidth="1"/>
    <col min="6915" max="6915" width="9.6640625" style="36" customWidth="1"/>
    <col min="6916" max="6916" width="10" style="36" customWidth="1"/>
    <col min="6917" max="6917" width="9" style="36" customWidth="1"/>
    <col min="6918" max="6918" width="10.44140625" style="36" customWidth="1"/>
    <col min="6919" max="6919" width="4.109375" style="36" customWidth="1"/>
    <col min="6920" max="6920" width="10.44140625" style="36" customWidth="1"/>
    <col min="6921" max="6921" width="11.5546875" style="36" bestFit="1" customWidth="1"/>
    <col min="6922" max="6922" width="9.109375" style="36"/>
    <col min="6923" max="6923" width="11.5546875" style="36" bestFit="1" customWidth="1"/>
    <col min="6924" max="7159" width="9.109375" style="36"/>
    <col min="7160" max="7160" width="3.6640625" style="36" customWidth="1"/>
    <col min="7161" max="7161" width="6.6640625" style="36" customWidth="1"/>
    <col min="7162" max="7162" width="7.109375" style="36" customWidth="1"/>
    <col min="7163" max="7163" width="6.5546875" style="36" customWidth="1"/>
    <col min="7164" max="7164" width="7.88671875" style="36" customWidth="1"/>
    <col min="7165" max="7165" width="10.88671875" style="36" customWidth="1"/>
    <col min="7166" max="7166" width="9.5546875" style="36" customWidth="1"/>
    <col min="7167" max="7167" width="9.33203125" style="36" customWidth="1"/>
    <col min="7168" max="7168" width="9.6640625" style="36" customWidth="1"/>
    <col min="7169" max="7169" width="8.44140625" style="36" customWidth="1"/>
    <col min="7170" max="7170" width="10.44140625" style="36" customWidth="1"/>
    <col min="7171" max="7171" width="9.6640625" style="36" customWidth="1"/>
    <col min="7172" max="7172" width="10" style="36" customWidth="1"/>
    <col min="7173" max="7173" width="9" style="36" customWidth="1"/>
    <col min="7174" max="7174" width="10.44140625" style="36" customWidth="1"/>
    <col min="7175" max="7175" width="4.109375" style="36" customWidth="1"/>
    <col min="7176" max="7176" width="10.44140625" style="36" customWidth="1"/>
    <col min="7177" max="7177" width="11.5546875" style="36" bestFit="1" customWidth="1"/>
    <col min="7178" max="7178" width="9.109375" style="36"/>
    <col min="7179" max="7179" width="11.5546875" style="36" bestFit="1" customWidth="1"/>
    <col min="7180" max="7415" width="9.109375" style="36"/>
    <col min="7416" max="7416" width="3.6640625" style="36" customWidth="1"/>
    <col min="7417" max="7417" width="6.6640625" style="36" customWidth="1"/>
    <col min="7418" max="7418" width="7.109375" style="36" customWidth="1"/>
    <col min="7419" max="7419" width="6.5546875" style="36" customWidth="1"/>
    <col min="7420" max="7420" width="7.88671875" style="36" customWidth="1"/>
    <col min="7421" max="7421" width="10.88671875" style="36" customWidth="1"/>
    <col min="7422" max="7422" width="9.5546875" style="36" customWidth="1"/>
    <col min="7423" max="7423" width="9.33203125" style="36" customWidth="1"/>
    <col min="7424" max="7424" width="9.6640625" style="36" customWidth="1"/>
    <col min="7425" max="7425" width="8.44140625" style="36" customWidth="1"/>
    <col min="7426" max="7426" width="10.44140625" style="36" customWidth="1"/>
    <col min="7427" max="7427" width="9.6640625" style="36" customWidth="1"/>
    <col min="7428" max="7428" width="10" style="36" customWidth="1"/>
    <col min="7429" max="7429" width="9" style="36" customWidth="1"/>
    <col min="7430" max="7430" width="10.44140625" style="36" customWidth="1"/>
    <col min="7431" max="7431" width="4.109375" style="36" customWidth="1"/>
    <col min="7432" max="7432" width="10.44140625" style="36" customWidth="1"/>
    <col min="7433" max="7433" width="11.5546875" style="36" bestFit="1" customWidth="1"/>
    <col min="7434" max="7434" width="9.109375" style="36"/>
    <col min="7435" max="7435" width="11.5546875" style="36" bestFit="1" customWidth="1"/>
    <col min="7436" max="7671" width="9.109375" style="36"/>
    <col min="7672" max="7672" width="3.6640625" style="36" customWidth="1"/>
    <col min="7673" max="7673" width="6.6640625" style="36" customWidth="1"/>
    <col min="7674" max="7674" width="7.109375" style="36" customWidth="1"/>
    <col min="7675" max="7675" width="6.5546875" style="36" customWidth="1"/>
    <col min="7676" max="7676" width="7.88671875" style="36" customWidth="1"/>
    <col min="7677" max="7677" width="10.88671875" style="36" customWidth="1"/>
    <col min="7678" max="7678" width="9.5546875" style="36" customWidth="1"/>
    <col min="7679" max="7679" width="9.33203125" style="36" customWidth="1"/>
    <col min="7680" max="7680" width="9.6640625" style="36" customWidth="1"/>
    <col min="7681" max="7681" width="8.44140625" style="36" customWidth="1"/>
    <col min="7682" max="7682" width="10.44140625" style="36" customWidth="1"/>
    <col min="7683" max="7683" width="9.6640625" style="36" customWidth="1"/>
    <col min="7684" max="7684" width="10" style="36" customWidth="1"/>
    <col min="7685" max="7685" width="9" style="36" customWidth="1"/>
    <col min="7686" max="7686" width="10.44140625" style="36" customWidth="1"/>
    <col min="7687" max="7687" width="4.109375" style="36" customWidth="1"/>
    <col min="7688" max="7688" width="10.44140625" style="36" customWidth="1"/>
    <col min="7689" max="7689" width="11.5546875" style="36" bestFit="1" customWidth="1"/>
    <col min="7690" max="7690" width="9.109375" style="36"/>
    <col min="7691" max="7691" width="11.5546875" style="36" bestFit="1" customWidth="1"/>
    <col min="7692" max="7927" width="9.109375" style="36"/>
    <col min="7928" max="7928" width="3.6640625" style="36" customWidth="1"/>
    <col min="7929" max="7929" width="6.6640625" style="36" customWidth="1"/>
    <col min="7930" max="7930" width="7.109375" style="36" customWidth="1"/>
    <col min="7931" max="7931" width="6.5546875" style="36" customWidth="1"/>
    <col min="7932" max="7932" width="7.88671875" style="36" customWidth="1"/>
    <col min="7933" max="7933" width="10.88671875" style="36" customWidth="1"/>
    <col min="7934" max="7934" width="9.5546875" style="36" customWidth="1"/>
    <col min="7935" max="7935" width="9.33203125" style="36" customWidth="1"/>
    <col min="7936" max="7936" width="9.6640625" style="36" customWidth="1"/>
    <col min="7937" max="7937" width="8.44140625" style="36" customWidth="1"/>
    <col min="7938" max="7938" width="10.44140625" style="36" customWidth="1"/>
    <col min="7939" max="7939" width="9.6640625" style="36" customWidth="1"/>
    <col min="7940" max="7940" width="10" style="36" customWidth="1"/>
    <col min="7941" max="7941" width="9" style="36" customWidth="1"/>
    <col min="7942" max="7942" width="10.44140625" style="36" customWidth="1"/>
    <col min="7943" max="7943" width="4.109375" style="36" customWidth="1"/>
    <col min="7944" max="7944" width="10.44140625" style="36" customWidth="1"/>
    <col min="7945" max="7945" width="11.5546875" style="36" bestFit="1" customWidth="1"/>
    <col min="7946" max="7946" width="9.109375" style="36"/>
    <col min="7947" max="7947" width="11.5546875" style="36" bestFit="1" customWidth="1"/>
    <col min="7948" max="8183" width="9.109375" style="36"/>
    <col min="8184" max="8184" width="3.6640625" style="36" customWidth="1"/>
    <col min="8185" max="8185" width="6.6640625" style="36" customWidth="1"/>
    <col min="8186" max="8186" width="7.109375" style="36" customWidth="1"/>
    <col min="8187" max="8187" width="6.5546875" style="36" customWidth="1"/>
    <col min="8188" max="8188" width="7.88671875" style="36" customWidth="1"/>
    <col min="8189" max="8189" width="10.88671875" style="36" customWidth="1"/>
    <col min="8190" max="8190" width="9.5546875" style="36" customWidth="1"/>
    <col min="8191" max="8191" width="9.33203125" style="36" customWidth="1"/>
    <col min="8192" max="8192" width="9.6640625" style="36" customWidth="1"/>
    <col min="8193" max="8193" width="8.44140625" style="36" customWidth="1"/>
    <col min="8194" max="8194" width="10.44140625" style="36" customWidth="1"/>
    <col min="8195" max="8195" width="9.6640625" style="36" customWidth="1"/>
    <col min="8196" max="8196" width="10" style="36" customWidth="1"/>
    <col min="8197" max="8197" width="9" style="36" customWidth="1"/>
    <col min="8198" max="8198" width="10.44140625" style="36" customWidth="1"/>
    <col min="8199" max="8199" width="4.109375" style="36" customWidth="1"/>
    <col min="8200" max="8200" width="10.44140625" style="36" customWidth="1"/>
    <col min="8201" max="8201" width="11.5546875" style="36" bestFit="1" customWidth="1"/>
    <col min="8202" max="8202" width="9.109375" style="36"/>
    <col min="8203" max="8203" width="11.5546875" style="36" bestFit="1" customWidth="1"/>
    <col min="8204" max="8439" width="9.109375" style="36"/>
    <col min="8440" max="8440" width="3.6640625" style="36" customWidth="1"/>
    <col min="8441" max="8441" width="6.6640625" style="36" customWidth="1"/>
    <col min="8442" max="8442" width="7.109375" style="36" customWidth="1"/>
    <col min="8443" max="8443" width="6.5546875" style="36" customWidth="1"/>
    <col min="8444" max="8444" width="7.88671875" style="36" customWidth="1"/>
    <col min="8445" max="8445" width="10.88671875" style="36" customWidth="1"/>
    <col min="8446" max="8446" width="9.5546875" style="36" customWidth="1"/>
    <col min="8447" max="8447" width="9.33203125" style="36" customWidth="1"/>
    <col min="8448" max="8448" width="9.6640625" style="36" customWidth="1"/>
    <col min="8449" max="8449" width="8.44140625" style="36" customWidth="1"/>
    <col min="8450" max="8450" width="10.44140625" style="36" customWidth="1"/>
    <col min="8451" max="8451" width="9.6640625" style="36" customWidth="1"/>
    <col min="8452" max="8452" width="10" style="36" customWidth="1"/>
    <col min="8453" max="8453" width="9" style="36" customWidth="1"/>
    <col min="8454" max="8454" width="10.44140625" style="36" customWidth="1"/>
    <col min="8455" max="8455" width="4.109375" style="36" customWidth="1"/>
    <col min="8456" max="8456" width="10.44140625" style="36" customWidth="1"/>
    <col min="8457" max="8457" width="11.5546875" style="36" bestFit="1" customWidth="1"/>
    <col min="8458" max="8458" width="9.109375" style="36"/>
    <col min="8459" max="8459" width="11.5546875" style="36" bestFit="1" customWidth="1"/>
    <col min="8460" max="8695" width="9.109375" style="36"/>
    <col min="8696" max="8696" width="3.6640625" style="36" customWidth="1"/>
    <col min="8697" max="8697" width="6.6640625" style="36" customWidth="1"/>
    <col min="8698" max="8698" width="7.109375" style="36" customWidth="1"/>
    <col min="8699" max="8699" width="6.5546875" style="36" customWidth="1"/>
    <col min="8700" max="8700" width="7.88671875" style="36" customWidth="1"/>
    <col min="8701" max="8701" width="10.88671875" style="36" customWidth="1"/>
    <col min="8702" max="8702" width="9.5546875" style="36" customWidth="1"/>
    <col min="8703" max="8703" width="9.33203125" style="36" customWidth="1"/>
    <col min="8704" max="8704" width="9.6640625" style="36" customWidth="1"/>
    <col min="8705" max="8705" width="8.44140625" style="36" customWidth="1"/>
    <col min="8706" max="8706" width="10.44140625" style="36" customWidth="1"/>
    <col min="8707" max="8707" width="9.6640625" style="36" customWidth="1"/>
    <col min="8708" max="8708" width="10" style="36" customWidth="1"/>
    <col min="8709" max="8709" width="9" style="36" customWidth="1"/>
    <col min="8710" max="8710" width="10.44140625" style="36" customWidth="1"/>
    <col min="8711" max="8711" width="4.109375" style="36" customWidth="1"/>
    <col min="8712" max="8712" width="10.44140625" style="36" customWidth="1"/>
    <col min="8713" max="8713" width="11.5546875" style="36" bestFit="1" customWidth="1"/>
    <col min="8714" max="8714" width="9.109375" style="36"/>
    <col min="8715" max="8715" width="11.5546875" style="36" bestFit="1" customWidth="1"/>
    <col min="8716" max="8951" width="9.109375" style="36"/>
    <col min="8952" max="8952" width="3.6640625" style="36" customWidth="1"/>
    <col min="8953" max="8953" width="6.6640625" style="36" customWidth="1"/>
    <col min="8954" max="8954" width="7.109375" style="36" customWidth="1"/>
    <col min="8955" max="8955" width="6.5546875" style="36" customWidth="1"/>
    <col min="8956" max="8956" width="7.88671875" style="36" customWidth="1"/>
    <col min="8957" max="8957" width="10.88671875" style="36" customWidth="1"/>
    <col min="8958" max="8958" width="9.5546875" style="36" customWidth="1"/>
    <col min="8959" max="8959" width="9.33203125" style="36" customWidth="1"/>
    <col min="8960" max="8960" width="9.6640625" style="36" customWidth="1"/>
    <col min="8961" max="8961" width="8.44140625" style="36" customWidth="1"/>
    <col min="8962" max="8962" width="10.44140625" style="36" customWidth="1"/>
    <col min="8963" max="8963" width="9.6640625" style="36" customWidth="1"/>
    <col min="8964" max="8964" width="10" style="36" customWidth="1"/>
    <col min="8965" max="8965" width="9" style="36" customWidth="1"/>
    <col min="8966" max="8966" width="10.44140625" style="36" customWidth="1"/>
    <col min="8967" max="8967" width="4.109375" style="36" customWidth="1"/>
    <col min="8968" max="8968" width="10.44140625" style="36" customWidth="1"/>
    <col min="8969" max="8969" width="11.5546875" style="36" bestFit="1" customWidth="1"/>
    <col min="8970" max="8970" width="9.109375" style="36"/>
    <col min="8971" max="8971" width="11.5546875" style="36" bestFit="1" customWidth="1"/>
    <col min="8972" max="9207" width="9.109375" style="36"/>
    <col min="9208" max="9208" width="3.6640625" style="36" customWidth="1"/>
    <col min="9209" max="9209" width="6.6640625" style="36" customWidth="1"/>
    <col min="9210" max="9210" width="7.109375" style="36" customWidth="1"/>
    <col min="9211" max="9211" width="6.5546875" style="36" customWidth="1"/>
    <col min="9212" max="9212" width="7.88671875" style="36" customWidth="1"/>
    <col min="9213" max="9213" width="10.88671875" style="36" customWidth="1"/>
    <col min="9214" max="9214" width="9.5546875" style="36" customWidth="1"/>
    <col min="9215" max="9215" width="9.33203125" style="36" customWidth="1"/>
    <col min="9216" max="9216" width="9.6640625" style="36" customWidth="1"/>
    <col min="9217" max="9217" width="8.44140625" style="36" customWidth="1"/>
    <col min="9218" max="9218" width="10.44140625" style="36" customWidth="1"/>
    <col min="9219" max="9219" width="9.6640625" style="36" customWidth="1"/>
    <col min="9220" max="9220" width="10" style="36" customWidth="1"/>
    <col min="9221" max="9221" width="9" style="36" customWidth="1"/>
    <col min="9222" max="9222" width="10.44140625" style="36" customWidth="1"/>
    <col min="9223" max="9223" width="4.109375" style="36" customWidth="1"/>
    <col min="9224" max="9224" width="10.44140625" style="36" customWidth="1"/>
    <col min="9225" max="9225" width="11.5546875" style="36" bestFit="1" customWidth="1"/>
    <col min="9226" max="9226" width="9.109375" style="36"/>
    <col min="9227" max="9227" width="11.5546875" style="36" bestFit="1" customWidth="1"/>
    <col min="9228" max="9463" width="9.109375" style="36"/>
    <col min="9464" max="9464" width="3.6640625" style="36" customWidth="1"/>
    <col min="9465" max="9465" width="6.6640625" style="36" customWidth="1"/>
    <col min="9466" max="9466" width="7.109375" style="36" customWidth="1"/>
    <col min="9467" max="9467" width="6.5546875" style="36" customWidth="1"/>
    <col min="9468" max="9468" width="7.88671875" style="36" customWidth="1"/>
    <col min="9469" max="9469" width="10.88671875" style="36" customWidth="1"/>
    <col min="9470" max="9470" width="9.5546875" style="36" customWidth="1"/>
    <col min="9471" max="9471" width="9.33203125" style="36" customWidth="1"/>
    <col min="9472" max="9472" width="9.6640625" style="36" customWidth="1"/>
    <col min="9473" max="9473" width="8.44140625" style="36" customWidth="1"/>
    <col min="9474" max="9474" width="10.44140625" style="36" customWidth="1"/>
    <col min="9475" max="9475" width="9.6640625" style="36" customWidth="1"/>
    <col min="9476" max="9476" width="10" style="36" customWidth="1"/>
    <col min="9477" max="9477" width="9" style="36" customWidth="1"/>
    <col min="9478" max="9478" width="10.44140625" style="36" customWidth="1"/>
    <col min="9479" max="9479" width="4.109375" style="36" customWidth="1"/>
    <col min="9480" max="9480" width="10.44140625" style="36" customWidth="1"/>
    <col min="9481" max="9481" width="11.5546875" style="36" bestFit="1" customWidth="1"/>
    <col min="9482" max="9482" width="9.109375" style="36"/>
    <col min="9483" max="9483" width="11.5546875" style="36" bestFit="1" customWidth="1"/>
    <col min="9484" max="9719" width="9.109375" style="36"/>
    <col min="9720" max="9720" width="3.6640625" style="36" customWidth="1"/>
    <col min="9721" max="9721" width="6.6640625" style="36" customWidth="1"/>
    <col min="9722" max="9722" width="7.109375" style="36" customWidth="1"/>
    <col min="9723" max="9723" width="6.5546875" style="36" customWidth="1"/>
    <col min="9724" max="9724" width="7.88671875" style="36" customWidth="1"/>
    <col min="9725" max="9725" width="10.88671875" style="36" customWidth="1"/>
    <col min="9726" max="9726" width="9.5546875" style="36" customWidth="1"/>
    <col min="9727" max="9727" width="9.33203125" style="36" customWidth="1"/>
    <col min="9728" max="9728" width="9.6640625" style="36" customWidth="1"/>
    <col min="9729" max="9729" width="8.44140625" style="36" customWidth="1"/>
    <col min="9730" max="9730" width="10.44140625" style="36" customWidth="1"/>
    <col min="9731" max="9731" width="9.6640625" style="36" customWidth="1"/>
    <col min="9732" max="9732" width="10" style="36" customWidth="1"/>
    <col min="9733" max="9733" width="9" style="36" customWidth="1"/>
    <col min="9734" max="9734" width="10.44140625" style="36" customWidth="1"/>
    <col min="9735" max="9735" width="4.109375" style="36" customWidth="1"/>
    <col min="9736" max="9736" width="10.44140625" style="36" customWidth="1"/>
    <col min="9737" max="9737" width="11.5546875" style="36" bestFit="1" customWidth="1"/>
    <col min="9738" max="9738" width="9.109375" style="36"/>
    <col min="9739" max="9739" width="11.5546875" style="36" bestFit="1" customWidth="1"/>
    <col min="9740" max="9975" width="9.109375" style="36"/>
    <col min="9976" max="9976" width="3.6640625" style="36" customWidth="1"/>
    <col min="9977" max="9977" width="6.6640625" style="36" customWidth="1"/>
    <col min="9978" max="9978" width="7.109375" style="36" customWidth="1"/>
    <col min="9979" max="9979" width="6.5546875" style="36" customWidth="1"/>
    <col min="9980" max="9980" width="7.88671875" style="36" customWidth="1"/>
    <col min="9981" max="9981" width="10.88671875" style="36" customWidth="1"/>
    <col min="9982" max="9982" width="9.5546875" style="36" customWidth="1"/>
    <col min="9983" max="9983" width="9.33203125" style="36" customWidth="1"/>
    <col min="9984" max="9984" width="9.6640625" style="36" customWidth="1"/>
    <col min="9985" max="9985" width="8.44140625" style="36" customWidth="1"/>
    <col min="9986" max="9986" width="10.44140625" style="36" customWidth="1"/>
    <col min="9987" max="9987" width="9.6640625" style="36" customWidth="1"/>
    <col min="9988" max="9988" width="10" style="36" customWidth="1"/>
    <col min="9989" max="9989" width="9" style="36" customWidth="1"/>
    <col min="9990" max="9990" width="10.44140625" style="36" customWidth="1"/>
    <col min="9991" max="9991" width="4.109375" style="36" customWidth="1"/>
    <col min="9992" max="9992" width="10.44140625" style="36" customWidth="1"/>
    <col min="9993" max="9993" width="11.5546875" style="36" bestFit="1" customWidth="1"/>
    <col min="9994" max="9994" width="9.109375" style="36"/>
    <col min="9995" max="9995" width="11.5546875" style="36" bestFit="1" customWidth="1"/>
    <col min="9996" max="10231" width="9.109375" style="36"/>
    <col min="10232" max="10232" width="3.6640625" style="36" customWidth="1"/>
    <col min="10233" max="10233" width="6.6640625" style="36" customWidth="1"/>
    <col min="10234" max="10234" width="7.109375" style="36" customWidth="1"/>
    <col min="10235" max="10235" width="6.5546875" style="36" customWidth="1"/>
    <col min="10236" max="10236" width="7.88671875" style="36" customWidth="1"/>
    <col min="10237" max="10237" width="10.88671875" style="36" customWidth="1"/>
    <col min="10238" max="10238" width="9.5546875" style="36" customWidth="1"/>
    <col min="10239" max="10239" width="9.33203125" style="36" customWidth="1"/>
    <col min="10240" max="10240" width="9.6640625" style="36" customWidth="1"/>
    <col min="10241" max="10241" width="8.44140625" style="36" customWidth="1"/>
    <col min="10242" max="10242" width="10.44140625" style="36" customWidth="1"/>
    <col min="10243" max="10243" width="9.6640625" style="36" customWidth="1"/>
    <col min="10244" max="10244" width="10" style="36" customWidth="1"/>
    <col min="10245" max="10245" width="9" style="36" customWidth="1"/>
    <col min="10246" max="10246" width="10.44140625" style="36" customWidth="1"/>
    <col min="10247" max="10247" width="4.109375" style="36" customWidth="1"/>
    <col min="10248" max="10248" width="10.44140625" style="36" customWidth="1"/>
    <col min="10249" max="10249" width="11.5546875" style="36" bestFit="1" customWidth="1"/>
    <col min="10250" max="10250" width="9.109375" style="36"/>
    <col min="10251" max="10251" width="11.5546875" style="36" bestFit="1" customWidth="1"/>
    <col min="10252" max="10487" width="9.109375" style="36"/>
    <col min="10488" max="10488" width="3.6640625" style="36" customWidth="1"/>
    <col min="10489" max="10489" width="6.6640625" style="36" customWidth="1"/>
    <col min="10490" max="10490" width="7.109375" style="36" customWidth="1"/>
    <col min="10491" max="10491" width="6.5546875" style="36" customWidth="1"/>
    <col min="10492" max="10492" width="7.88671875" style="36" customWidth="1"/>
    <col min="10493" max="10493" width="10.88671875" style="36" customWidth="1"/>
    <col min="10494" max="10494" width="9.5546875" style="36" customWidth="1"/>
    <col min="10495" max="10495" width="9.33203125" style="36" customWidth="1"/>
    <col min="10496" max="10496" width="9.6640625" style="36" customWidth="1"/>
    <col min="10497" max="10497" width="8.44140625" style="36" customWidth="1"/>
    <col min="10498" max="10498" width="10.44140625" style="36" customWidth="1"/>
    <col min="10499" max="10499" width="9.6640625" style="36" customWidth="1"/>
    <col min="10500" max="10500" width="10" style="36" customWidth="1"/>
    <col min="10501" max="10501" width="9" style="36" customWidth="1"/>
    <col min="10502" max="10502" width="10.44140625" style="36" customWidth="1"/>
    <col min="10503" max="10503" width="4.109375" style="36" customWidth="1"/>
    <col min="10504" max="10504" width="10.44140625" style="36" customWidth="1"/>
    <col min="10505" max="10505" width="11.5546875" style="36" bestFit="1" customWidth="1"/>
    <col min="10506" max="10506" width="9.109375" style="36"/>
    <col min="10507" max="10507" width="11.5546875" style="36" bestFit="1" customWidth="1"/>
    <col min="10508" max="10743" width="9.109375" style="36"/>
    <col min="10744" max="10744" width="3.6640625" style="36" customWidth="1"/>
    <col min="10745" max="10745" width="6.6640625" style="36" customWidth="1"/>
    <col min="10746" max="10746" width="7.109375" style="36" customWidth="1"/>
    <col min="10747" max="10747" width="6.5546875" style="36" customWidth="1"/>
    <col min="10748" max="10748" width="7.88671875" style="36" customWidth="1"/>
    <col min="10749" max="10749" width="10.88671875" style="36" customWidth="1"/>
    <col min="10750" max="10750" width="9.5546875" style="36" customWidth="1"/>
    <col min="10751" max="10751" width="9.33203125" style="36" customWidth="1"/>
    <col min="10752" max="10752" width="9.6640625" style="36" customWidth="1"/>
    <col min="10753" max="10753" width="8.44140625" style="36" customWidth="1"/>
    <col min="10754" max="10754" width="10.44140625" style="36" customWidth="1"/>
    <col min="10755" max="10755" width="9.6640625" style="36" customWidth="1"/>
    <col min="10756" max="10756" width="10" style="36" customWidth="1"/>
    <col min="10757" max="10757" width="9" style="36" customWidth="1"/>
    <col min="10758" max="10758" width="10.44140625" style="36" customWidth="1"/>
    <col min="10759" max="10759" width="4.109375" style="36" customWidth="1"/>
    <col min="10760" max="10760" width="10.44140625" style="36" customWidth="1"/>
    <col min="10761" max="10761" width="11.5546875" style="36" bestFit="1" customWidth="1"/>
    <col min="10762" max="10762" width="9.109375" style="36"/>
    <col min="10763" max="10763" width="11.5546875" style="36" bestFit="1" customWidth="1"/>
    <col min="10764" max="10999" width="9.109375" style="36"/>
    <col min="11000" max="11000" width="3.6640625" style="36" customWidth="1"/>
    <col min="11001" max="11001" width="6.6640625" style="36" customWidth="1"/>
    <col min="11002" max="11002" width="7.109375" style="36" customWidth="1"/>
    <col min="11003" max="11003" width="6.5546875" style="36" customWidth="1"/>
    <col min="11004" max="11004" width="7.88671875" style="36" customWidth="1"/>
    <col min="11005" max="11005" width="10.88671875" style="36" customWidth="1"/>
    <col min="11006" max="11006" width="9.5546875" style="36" customWidth="1"/>
    <col min="11007" max="11007" width="9.33203125" style="36" customWidth="1"/>
    <col min="11008" max="11008" width="9.6640625" style="36" customWidth="1"/>
    <col min="11009" max="11009" width="8.44140625" style="36" customWidth="1"/>
    <col min="11010" max="11010" width="10.44140625" style="36" customWidth="1"/>
    <col min="11011" max="11011" width="9.6640625" style="36" customWidth="1"/>
    <col min="11012" max="11012" width="10" style="36" customWidth="1"/>
    <col min="11013" max="11013" width="9" style="36" customWidth="1"/>
    <col min="11014" max="11014" width="10.44140625" style="36" customWidth="1"/>
    <col min="11015" max="11015" width="4.109375" style="36" customWidth="1"/>
    <col min="11016" max="11016" width="10.44140625" style="36" customWidth="1"/>
    <col min="11017" max="11017" width="11.5546875" style="36" bestFit="1" customWidth="1"/>
    <col min="11018" max="11018" width="9.109375" style="36"/>
    <col min="11019" max="11019" width="11.5546875" style="36" bestFit="1" customWidth="1"/>
    <col min="11020" max="11255" width="9.109375" style="36"/>
    <col min="11256" max="11256" width="3.6640625" style="36" customWidth="1"/>
    <col min="11257" max="11257" width="6.6640625" style="36" customWidth="1"/>
    <col min="11258" max="11258" width="7.109375" style="36" customWidth="1"/>
    <col min="11259" max="11259" width="6.5546875" style="36" customWidth="1"/>
    <col min="11260" max="11260" width="7.88671875" style="36" customWidth="1"/>
    <col min="11261" max="11261" width="10.88671875" style="36" customWidth="1"/>
    <col min="11262" max="11262" width="9.5546875" style="36" customWidth="1"/>
    <col min="11263" max="11263" width="9.33203125" style="36" customWidth="1"/>
    <col min="11264" max="11264" width="9.6640625" style="36" customWidth="1"/>
    <col min="11265" max="11265" width="8.44140625" style="36" customWidth="1"/>
    <col min="11266" max="11266" width="10.44140625" style="36" customWidth="1"/>
    <col min="11267" max="11267" width="9.6640625" style="36" customWidth="1"/>
    <col min="11268" max="11268" width="10" style="36" customWidth="1"/>
    <col min="11269" max="11269" width="9" style="36" customWidth="1"/>
    <col min="11270" max="11270" width="10.44140625" style="36" customWidth="1"/>
    <col min="11271" max="11271" width="4.109375" style="36" customWidth="1"/>
    <col min="11272" max="11272" width="10.44140625" style="36" customWidth="1"/>
    <col min="11273" max="11273" width="11.5546875" style="36" bestFit="1" customWidth="1"/>
    <col min="11274" max="11274" width="9.109375" style="36"/>
    <col min="11275" max="11275" width="11.5546875" style="36" bestFit="1" customWidth="1"/>
    <col min="11276" max="11511" width="9.109375" style="36"/>
    <col min="11512" max="11512" width="3.6640625" style="36" customWidth="1"/>
    <col min="11513" max="11513" width="6.6640625" style="36" customWidth="1"/>
    <col min="11514" max="11514" width="7.109375" style="36" customWidth="1"/>
    <col min="11515" max="11515" width="6.5546875" style="36" customWidth="1"/>
    <col min="11516" max="11516" width="7.88671875" style="36" customWidth="1"/>
    <col min="11517" max="11517" width="10.88671875" style="36" customWidth="1"/>
    <col min="11518" max="11518" width="9.5546875" style="36" customWidth="1"/>
    <col min="11519" max="11519" width="9.33203125" style="36" customWidth="1"/>
    <col min="11520" max="11520" width="9.6640625" style="36" customWidth="1"/>
    <col min="11521" max="11521" width="8.44140625" style="36" customWidth="1"/>
    <col min="11522" max="11522" width="10.44140625" style="36" customWidth="1"/>
    <col min="11523" max="11523" width="9.6640625" style="36" customWidth="1"/>
    <col min="11524" max="11524" width="10" style="36" customWidth="1"/>
    <col min="11525" max="11525" width="9" style="36" customWidth="1"/>
    <col min="11526" max="11526" width="10.44140625" style="36" customWidth="1"/>
    <col min="11527" max="11527" width="4.109375" style="36" customWidth="1"/>
    <col min="11528" max="11528" width="10.44140625" style="36" customWidth="1"/>
    <col min="11529" max="11529" width="11.5546875" style="36" bestFit="1" customWidth="1"/>
    <col min="11530" max="11530" width="9.109375" style="36"/>
    <col min="11531" max="11531" width="11.5546875" style="36" bestFit="1" customWidth="1"/>
    <col min="11532" max="11767" width="9.109375" style="36"/>
    <col min="11768" max="11768" width="3.6640625" style="36" customWidth="1"/>
    <col min="11769" max="11769" width="6.6640625" style="36" customWidth="1"/>
    <col min="11770" max="11770" width="7.109375" style="36" customWidth="1"/>
    <col min="11771" max="11771" width="6.5546875" style="36" customWidth="1"/>
    <col min="11772" max="11772" width="7.88671875" style="36" customWidth="1"/>
    <col min="11773" max="11773" width="10.88671875" style="36" customWidth="1"/>
    <col min="11774" max="11774" width="9.5546875" style="36" customWidth="1"/>
    <col min="11775" max="11775" width="9.33203125" style="36" customWidth="1"/>
    <col min="11776" max="11776" width="9.6640625" style="36" customWidth="1"/>
    <col min="11777" max="11777" width="8.44140625" style="36" customWidth="1"/>
    <col min="11778" max="11778" width="10.44140625" style="36" customWidth="1"/>
    <col min="11779" max="11779" width="9.6640625" style="36" customWidth="1"/>
    <col min="11780" max="11780" width="10" style="36" customWidth="1"/>
    <col min="11781" max="11781" width="9" style="36" customWidth="1"/>
    <col min="11782" max="11782" width="10.44140625" style="36" customWidth="1"/>
    <col min="11783" max="11783" width="4.109375" style="36" customWidth="1"/>
    <col min="11784" max="11784" width="10.44140625" style="36" customWidth="1"/>
    <col min="11785" max="11785" width="11.5546875" style="36" bestFit="1" customWidth="1"/>
    <col min="11786" max="11786" width="9.109375" style="36"/>
    <col min="11787" max="11787" width="11.5546875" style="36" bestFit="1" customWidth="1"/>
    <col min="11788" max="12023" width="9.109375" style="36"/>
    <col min="12024" max="12024" width="3.6640625" style="36" customWidth="1"/>
    <col min="12025" max="12025" width="6.6640625" style="36" customWidth="1"/>
    <col min="12026" max="12026" width="7.109375" style="36" customWidth="1"/>
    <col min="12027" max="12027" width="6.5546875" style="36" customWidth="1"/>
    <col min="12028" max="12028" width="7.88671875" style="36" customWidth="1"/>
    <col min="12029" max="12029" width="10.88671875" style="36" customWidth="1"/>
    <col min="12030" max="12030" width="9.5546875" style="36" customWidth="1"/>
    <col min="12031" max="12031" width="9.33203125" style="36" customWidth="1"/>
    <col min="12032" max="12032" width="9.6640625" style="36" customWidth="1"/>
    <col min="12033" max="12033" width="8.44140625" style="36" customWidth="1"/>
    <col min="12034" max="12034" width="10.44140625" style="36" customWidth="1"/>
    <col min="12035" max="12035" width="9.6640625" style="36" customWidth="1"/>
    <col min="12036" max="12036" width="10" style="36" customWidth="1"/>
    <col min="12037" max="12037" width="9" style="36" customWidth="1"/>
    <col min="12038" max="12038" width="10.44140625" style="36" customWidth="1"/>
    <col min="12039" max="12039" width="4.109375" style="36" customWidth="1"/>
    <col min="12040" max="12040" width="10.44140625" style="36" customWidth="1"/>
    <col min="12041" max="12041" width="11.5546875" style="36" bestFit="1" customWidth="1"/>
    <col min="12042" max="12042" width="9.109375" style="36"/>
    <col min="12043" max="12043" width="11.5546875" style="36" bestFit="1" customWidth="1"/>
    <col min="12044" max="12279" width="9.109375" style="36"/>
    <col min="12280" max="12280" width="3.6640625" style="36" customWidth="1"/>
    <col min="12281" max="12281" width="6.6640625" style="36" customWidth="1"/>
    <col min="12282" max="12282" width="7.109375" style="36" customWidth="1"/>
    <col min="12283" max="12283" width="6.5546875" style="36" customWidth="1"/>
    <col min="12284" max="12284" width="7.88671875" style="36" customWidth="1"/>
    <col min="12285" max="12285" width="10.88671875" style="36" customWidth="1"/>
    <col min="12286" max="12286" width="9.5546875" style="36" customWidth="1"/>
    <col min="12287" max="12287" width="9.33203125" style="36" customWidth="1"/>
    <col min="12288" max="12288" width="9.6640625" style="36" customWidth="1"/>
    <col min="12289" max="12289" width="8.44140625" style="36" customWidth="1"/>
    <col min="12290" max="12290" width="10.44140625" style="36" customWidth="1"/>
    <col min="12291" max="12291" width="9.6640625" style="36" customWidth="1"/>
    <col min="12292" max="12292" width="10" style="36" customWidth="1"/>
    <col min="12293" max="12293" width="9" style="36" customWidth="1"/>
    <col min="12294" max="12294" width="10.44140625" style="36" customWidth="1"/>
    <col min="12295" max="12295" width="4.109375" style="36" customWidth="1"/>
    <col min="12296" max="12296" width="10.44140625" style="36" customWidth="1"/>
    <col min="12297" max="12297" width="11.5546875" style="36" bestFit="1" customWidth="1"/>
    <col min="12298" max="12298" width="9.109375" style="36"/>
    <col min="12299" max="12299" width="11.5546875" style="36" bestFit="1" customWidth="1"/>
    <col min="12300" max="12535" width="9.109375" style="36"/>
    <col min="12536" max="12536" width="3.6640625" style="36" customWidth="1"/>
    <col min="12537" max="12537" width="6.6640625" style="36" customWidth="1"/>
    <col min="12538" max="12538" width="7.109375" style="36" customWidth="1"/>
    <col min="12539" max="12539" width="6.5546875" style="36" customWidth="1"/>
    <col min="12540" max="12540" width="7.88671875" style="36" customWidth="1"/>
    <col min="12541" max="12541" width="10.88671875" style="36" customWidth="1"/>
    <col min="12542" max="12542" width="9.5546875" style="36" customWidth="1"/>
    <col min="12543" max="12543" width="9.33203125" style="36" customWidth="1"/>
    <col min="12544" max="12544" width="9.6640625" style="36" customWidth="1"/>
    <col min="12545" max="12545" width="8.44140625" style="36" customWidth="1"/>
    <col min="12546" max="12546" width="10.44140625" style="36" customWidth="1"/>
    <col min="12547" max="12547" width="9.6640625" style="36" customWidth="1"/>
    <col min="12548" max="12548" width="10" style="36" customWidth="1"/>
    <col min="12549" max="12549" width="9" style="36" customWidth="1"/>
    <col min="12550" max="12550" width="10.44140625" style="36" customWidth="1"/>
    <col min="12551" max="12551" width="4.109375" style="36" customWidth="1"/>
    <col min="12552" max="12552" width="10.44140625" style="36" customWidth="1"/>
    <col min="12553" max="12553" width="11.5546875" style="36" bestFit="1" customWidth="1"/>
    <col min="12554" max="12554" width="9.109375" style="36"/>
    <col min="12555" max="12555" width="11.5546875" style="36" bestFit="1" customWidth="1"/>
    <col min="12556" max="12791" width="9.109375" style="36"/>
    <col min="12792" max="12792" width="3.6640625" style="36" customWidth="1"/>
    <col min="12793" max="12793" width="6.6640625" style="36" customWidth="1"/>
    <col min="12794" max="12794" width="7.109375" style="36" customWidth="1"/>
    <col min="12795" max="12795" width="6.5546875" style="36" customWidth="1"/>
    <col min="12796" max="12796" width="7.88671875" style="36" customWidth="1"/>
    <col min="12797" max="12797" width="10.88671875" style="36" customWidth="1"/>
    <col min="12798" max="12798" width="9.5546875" style="36" customWidth="1"/>
    <col min="12799" max="12799" width="9.33203125" style="36" customWidth="1"/>
    <col min="12800" max="12800" width="9.6640625" style="36" customWidth="1"/>
    <col min="12801" max="12801" width="8.44140625" style="36" customWidth="1"/>
    <col min="12802" max="12802" width="10.44140625" style="36" customWidth="1"/>
    <col min="12803" max="12803" width="9.6640625" style="36" customWidth="1"/>
    <col min="12804" max="12804" width="10" style="36" customWidth="1"/>
    <col min="12805" max="12805" width="9" style="36" customWidth="1"/>
    <col min="12806" max="12806" width="10.44140625" style="36" customWidth="1"/>
    <col min="12807" max="12807" width="4.109375" style="36" customWidth="1"/>
    <col min="12808" max="12808" width="10.44140625" style="36" customWidth="1"/>
    <col min="12809" max="12809" width="11.5546875" style="36" bestFit="1" customWidth="1"/>
    <col min="12810" max="12810" width="9.109375" style="36"/>
    <col min="12811" max="12811" width="11.5546875" style="36" bestFit="1" customWidth="1"/>
    <col min="12812" max="13047" width="9.109375" style="36"/>
    <col min="13048" max="13048" width="3.6640625" style="36" customWidth="1"/>
    <col min="13049" max="13049" width="6.6640625" style="36" customWidth="1"/>
    <col min="13050" max="13050" width="7.109375" style="36" customWidth="1"/>
    <col min="13051" max="13051" width="6.5546875" style="36" customWidth="1"/>
    <col min="13052" max="13052" width="7.88671875" style="36" customWidth="1"/>
    <col min="13053" max="13053" width="10.88671875" style="36" customWidth="1"/>
    <col min="13054" max="13054" width="9.5546875" style="36" customWidth="1"/>
    <col min="13055" max="13055" width="9.33203125" style="36" customWidth="1"/>
    <col min="13056" max="13056" width="9.6640625" style="36" customWidth="1"/>
    <col min="13057" max="13057" width="8.44140625" style="36" customWidth="1"/>
    <col min="13058" max="13058" width="10.44140625" style="36" customWidth="1"/>
    <col min="13059" max="13059" width="9.6640625" style="36" customWidth="1"/>
    <col min="13060" max="13060" width="10" style="36" customWidth="1"/>
    <col min="13061" max="13061" width="9" style="36" customWidth="1"/>
    <col min="13062" max="13062" width="10.44140625" style="36" customWidth="1"/>
    <col min="13063" max="13063" width="4.109375" style="36" customWidth="1"/>
    <col min="13064" max="13064" width="10.44140625" style="36" customWidth="1"/>
    <col min="13065" max="13065" width="11.5546875" style="36" bestFit="1" customWidth="1"/>
    <col min="13066" max="13066" width="9.109375" style="36"/>
    <col min="13067" max="13067" width="11.5546875" style="36" bestFit="1" customWidth="1"/>
    <col min="13068" max="13303" width="9.109375" style="36"/>
    <col min="13304" max="13304" width="3.6640625" style="36" customWidth="1"/>
    <col min="13305" max="13305" width="6.6640625" style="36" customWidth="1"/>
    <col min="13306" max="13306" width="7.109375" style="36" customWidth="1"/>
    <col min="13307" max="13307" width="6.5546875" style="36" customWidth="1"/>
    <col min="13308" max="13308" width="7.88671875" style="36" customWidth="1"/>
    <col min="13309" max="13309" width="10.88671875" style="36" customWidth="1"/>
    <col min="13310" max="13310" width="9.5546875" style="36" customWidth="1"/>
    <col min="13311" max="13311" width="9.33203125" style="36" customWidth="1"/>
    <col min="13312" max="13312" width="9.6640625" style="36" customWidth="1"/>
    <col min="13313" max="13313" width="8.44140625" style="36" customWidth="1"/>
    <col min="13314" max="13314" width="10.44140625" style="36" customWidth="1"/>
    <col min="13315" max="13315" width="9.6640625" style="36" customWidth="1"/>
    <col min="13316" max="13316" width="10" style="36" customWidth="1"/>
    <col min="13317" max="13317" width="9" style="36" customWidth="1"/>
    <col min="13318" max="13318" width="10.44140625" style="36" customWidth="1"/>
    <col min="13319" max="13319" width="4.109375" style="36" customWidth="1"/>
    <col min="13320" max="13320" width="10.44140625" style="36" customWidth="1"/>
    <col min="13321" max="13321" width="11.5546875" style="36" bestFit="1" customWidth="1"/>
    <col min="13322" max="13322" width="9.109375" style="36"/>
    <col min="13323" max="13323" width="11.5546875" style="36" bestFit="1" customWidth="1"/>
    <col min="13324" max="13559" width="9.109375" style="36"/>
    <col min="13560" max="13560" width="3.6640625" style="36" customWidth="1"/>
    <col min="13561" max="13561" width="6.6640625" style="36" customWidth="1"/>
    <col min="13562" max="13562" width="7.109375" style="36" customWidth="1"/>
    <col min="13563" max="13563" width="6.5546875" style="36" customWidth="1"/>
    <col min="13564" max="13564" width="7.88671875" style="36" customWidth="1"/>
    <col min="13565" max="13565" width="10.88671875" style="36" customWidth="1"/>
    <col min="13566" max="13566" width="9.5546875" style="36" customWidth="1"/>
    <col min="13567" max="13567" width="9.33203125" style="36" customWidth="1"/>
    <col min="13568" max="13568" width="9.6640625" style="36" customWidth="1"/>
    <col min="13569" max="13569" width="8.44140625" style="36" customWidth="1"/>
    <col min="13570" max="13570" width="10.44140625" style="36" customWidth="1"/>
    <col min="13571" max="13571" width="9.6640625" style="36" customWidth="1"/>
    <col min="13572" max="13572" width="10" style="36" customWidth="1"/>
    <col min="13573" max="13573" width="9" style="36" customWidth="1"/>
    <col min="13574" max="13574" width="10.44140625" style="36" customWidth="1"/>
    <col min="13575" max="13575" width="4.109375" style="36" customWidth="1"/>
    <col min="13576" max="13576" width="10.44140625" style="36" customWidth="1"/>
    <col min="13577" max="13577" width="11.5546875" style="36" bestFit="1" customWidth="1"/>
    <col min="13578" max="13578" width="9.109375" style="36"/>
    <col min="13579" max="13579" width="11.5546875" style="36" bestFit="1" customWidth="1"/>
    <col min="13580" max="13815" width="9.109375" style="36"/>
    <col min="13816" max="13816" width="3.6640625" style="36" customWidth="1"/>
    <col min="13817" max="13817" width="6.6640625" style="36" customWidth="1"/>
    <col min="13818" max="13818" width="7.109375" style="36" customWidth="1"/>
    <col min="13819" max="13819" width="6.5546875" style="36" customWidth="1"/>
    <col min="13820" max="13820" width="7.88671875" style="36" customWidth="1"/>
    <col min="13821" max="13821" width="10.88671875" style="36" customWidth="1"/>
    <col min="13822" max="13822" width="9.5546875" style="36" customWidth="1"/>
    <col min="13823" max="13823" width="9.33203125" style="36" customWidth="1"/>
    <col min="13824" max="13824" width="9.6640625" style="36" customWidth="1"/>
    <col min="13825" max="13825" width="8.44140625" style="36" customWidth="1"/>
    <col min="13826" max="13826" width="10.44140625" style="36" customWidth="1"/>
    <col min="13827" max="13827" width="9.6640625" style="36" customWidth="1"/>
    <col min="13828" max="13828" width="10" style="36" customWidth="1"/>
    <col min="13829" max="13829" width="9" style="36" customWidth="1"/>
    <col min="13830" max="13830" width="10.44140625" style="36" customWidth="1"/>
    <col min="13831" max="13831" width="4.109375" style="36" customWidth="1"/>
    <col min="13832" max="13832" width="10.44140625" style="36" customWidth="1"/>
    <col min="13833" max="13833" width="11.5546875" style="36" bestFit="1" customWidth="1"/>
    <col min="13834" max="13834" width="9.109375" style="36"/>
    <col min="13835" max="13835" width="11.5546875" style="36" bestFit="1" customWidth="1"/>
    <col min="13836" max="14071" width="9.109375" style="36"/>
    <col min="14072" max="14072" width="3.6640625" style="36" customWidth="1"/>
    <col min="14073" max="14073" width="6.6640625" style="36" customWidth="1"/>
    <col min="14074" max="14074" width="7.109375" style="36" customWidth="1"/>
    <col min="14075" max="14075" width="6.5546875" style="36" customWidth="1"/>
    <col min="14076" max="14076" width="7.88671875" style="36" customWidth="1"/>
    <col min="14077" max="14077" width="10.88671875" style="36" customWidth="1"/>
    <col min="14078" max="14078" width="9.5546875" style="36" customWidth="1"/>
    <col min="14079" max="14079" width="9.33203125" style="36" customWidth="1"/>
    <col min="14080" max="14080" width="9.6640625" style="36" customWidth="1"/>
    <col min="14081" max="14081" width="8.44140625" style="36" customWidth="1"/>
    <col min="14082" max="14082" width="10.44140625" style="36" customWidth="1"/>
    <col min="14083" max="14083" width="9.6640625" style="36" customWidth="1"/>
    <col min="14084" max="14084" width="10" style="36" customWidth="1"/>
    <col min="14085" max="14085" width="9" style="36" customWidth="1"/>
    <col min="14086" max="14086" width="10.44140625" style="36" customWidth="1"/>
    <col min="14087" max="14087" width="4.109375" style="36" customWidth="1"/>
    <col min="14088" max="14088" width="10.44140625" style="36" customWidth="1"/>
    <col min="14089" max="14089" width="11.5546875" style="36" bestFit="1" customWidth="1"/>
    <col min="14090" max="14090" width="9.109375" style="36"/>
    <col min="14091" max="14091" width="11.5546875" style="36" bestFit="1" customWidth="1"/>
    <col min="14092" max="14327" width="9.109375" style="36"/>
    <col min="14328" max="14328" width="3.6640625" style="36" customWidth="1"/>
    <col min="14329" max="14329" width="6.6640625" style="36" customWidth="1"/>
    <col min="14330" max="14330" width="7.109375" style="36" customWidth="1"/>
    <col min="14331" max="14331" width="6.5546875" style="36" customWidth="1"/>
    <col min="14332" max="14332" width="7.88671875" style="36" customWidth="1"/>
    <col min="14333" max="14333" width="10.88671875" style="36" customWidth="1"/>
    <col min="14334" max="14334" width="9.5546875" style="36" customWidth="1"/>
    <col min="14335" max="14335" width="9.33203125" style="36" customWidth="1"/>
    <col min="14336" max="14336" width="9.6640625" style="36" customWidth="1"/>
    <col min="14337" max="14337" width="8.44140625" style="36" customWidth="1"/>
    <col min="14338" max="14338" width="10.44140625" style="36" customWidth="1"/>
    <col min="14339" max="14339" width="9.6640625" style="36" customWidth="1"/>
    <col min="14340" max="14340" width="10" style="36" customWidth="1"/>
    <col min="14341" max="14341" width="9" style="36" customWidth="1"/>
    <col min="14342" max="14342" width="10.44140625" style="36" customWidth="1"/>
    <col min="14343" max="14343" width="4.109375" style="36" customWidth="1"/>
    <col min="14344" max="14344" width="10.44140625" style="36" customWidth="1"/>
    <col min="14345" max="14345" width="11.5546875" style="36" bestFit="1" customWidth="1"/>
    <col min="14346" max="14346" width="9.109375" style="36"/>
    <col min="14347" max="14347" width="11.5546875" style="36" bestFit="1" customWidth="1"/>
    <col min="14348" max="14583" width="9.109375" style="36"/>
    <col min="14584" max="14584" width="3.6640625" style="36" customWidth="1"/>
    <col min="14585" max="14585" width="6.6640625" style="36" customWidth="1"/>
    <col min="14586" max="14586" width="7.109375" style="36" customWidth="1"/>
    <col min="14587" max="14587" width="6.5546875" style="36" customWidth="1"/>
    <col min="14588" max="14588" width="7.88671875" style="36" customWidth="1"/>
    <col min="14589" max="14589" width="10.88671875" style="36" customWidth="1"/>
    <col min="14590" max="14590" width="9.5546875" style="36" customWidth="1"/>
    <col min="14591" max="14591" width="9.33203125" style="36" customWidth="1"/>
    <col min="14592" max="14592" width="9.6640625" style="36" customWidth="1"/>
    <col min="14593" max="14593" width="8.44140625" style="36" customWidth="1"/>
    <col min="14594" max="14594" width="10.44140625" style="36" customWidth="1"/>
    <col min="14595" max="14595" width="9.6640625" style="36" customWidth="1"/>
    <col min="14596" max="14596" width="10" style="36" customWidth="1"/>
    <col min="14597" max="14597" width="9" style="36" customWidth="1"/>
    <col min="14598" max="14598" width="10.44140625" style="36" customWidth="1"/>
    <col min="14599" max="14599" width="4.109375" style="36" customWidth="1"/>
    <col min="14600" max="14600" width="10.44140625" style="36" customWidth="1"/>
    <col min="14601" max="14601" width="11.5546875" style="36" bestFit="1" customWidth="1"/>
    <col min="14602" max="14602" width="9.109375" style="36"/>
    <col min="14603" max="14603" width="11.5546875" style="36" bestFit="1" customWidth="1"/>
    <col min="14604" max="14839" width="9.109375" style="36"/>
    <col min="14840" max="14840" width="3.6640625" style="36" customWidth="1"/>
    <col min="14841" max="14841" width="6.6640625" style="36" customWidth="1"/>
    <col min="14842" max="14842" width="7.109375" style="36" customWidth="1"/>
    <col min="14843" max="14843" width="6.5546875" style="36" customWidth="1"/>
    <col min="14844" max="14844" width="7.88671875" style="36" customWidth="1"/>
    <col min="14845" max="14845" width="10.88671875" style="36" customWidth="1"/>
    <col min="14846" max="14846" width="9.5546875" style="36" customWidth="1"/>
    <col min="14847" max="14847" width="9.33203125" style="36" customWidth="1"/>
    <col min="14848" max="14848" width="9.6640625" style="36" customWidth="1"/>
    <col min="14849" max="14849" width="8.44140625" style="36" customWidth="1"/>
    <col min="14850" max="14850" width="10.44140625" style="36" customWidth="1"/>
    <col min="14851" max="14851" width="9.6640625" style="36" customWidth="1"/>
    <col min="14852" max="14852" width="10" style="36" customWidth="1"/>
    <col min="14853" max="14853" width="9" style="36" customWidth="1"/>
    <col min="14854" max="14854" width="10.44140625" style="36" customWidth="1"/>
    <col min="14855" max="14855" width="4.109375" style="36" customWidth="1"/>
    <col min="14856" max="14856" width="10.44140625" style="36" customWidth="1"/>
    <col min="14857" max="14857" width="11.5546875" style="36" bestFit="1" customWidth="1"/>
    <col min="14858" max="14858" width="9.109375" style="36"/>
    <col min="14859" max="14859" width="11.5546875" style="36" bestFit="1" customWidth="1"/>
    <col min="14860" max="15095" width="9.109375" style="36"/>
    <col min="15096" max="15096" width="3.6640625" style="36" customWidth="1"/>
    <col min="15097" max="15097" width="6.6640625" style="36" customWidth="1"/>
    <col min="15098" max="15098" width="7.109375" style="36" customWidth="1"/>
    <col min="15099" max="15099" width="6.5546875" style="36" customWidth="1"/>
    <col min="15100" max="15100" width="7.88671875" style="36" customWidth="1"/>
    <col min="15101" max="15101" width="10.88671875" style="36" customWidth="1"/>
    <col min="15102" max="15102" width="9.5546875" style="36" customWidth="1"/>
    <col min="15103" max="15103" width="9.33203125" style="36" customWidth="1"/>
    <col min="15104" max="15104" width="9.6640625" style="36" customWidth="1"/>
    <col min="15105" max="15105" width="8.44140625" style="36" customWidth="1"/>
    <col min="15106" max="15106" width="10.44140625" style="36" customWidth="1"/>
    <col min="15107" max="15107" width="9.6640625" style="36" customWidth="1"/>
    <col min="15108" max="15108" width="10" style="36" customWidth="1"/>
    <col min="15109" max="15109" width="9" style="36" customWidth="1"/>
    <col min="15110" max="15110" width="10.44140625" style="36" customWidth="1"/>
    <col min="15111" max="15111" width="4.109375" style="36" customWidth="1"/>
    <col min="15112" max="15112" width="10.44140625" style="36" customWidth="1"/>
    <col min="15113" max="15113" width="11.5546875" style="36" bestFit="1" customWidth="1"/>
    <col min="15114" max="15114" width="9.109375" style="36"/>
    <col min="15115" max="15115" width="11.5546875" style="36" bestFit="1" customWidth="1"/>
    <col min="15116" max="15351" width="9.109375" style="36"/>
    <col min="15352" max="15352" width="3.6640625" style="36" customWidth="1"/>
    <col min="15353" max="15353" width="6.6640625" style="36" customWidth="1"/>
    <col min="15354" max="15354" width="7.109375" style="36" customWidth="1"/>
    <col min="15355" max="15355" width="6.5546875" style="36" customWidth="1"/>
    <col min="15356" max="15356" width="7.88671875" style="36" customWidth="1"/>
    <col min="15357" max="15357" width="10.88671875" style="36" customWidth="1"/>
    <col min="15358" max="15358" width="9.5546875" style="36" customWidth="1"/>
    <col min="15359" max="15359" width="9.33203125" style="36" customWidth="1"/>
    <col min="15360" max="15360" width="9.6640625" style="36" customWidth="1"/>
    <col min="15361" max="15361" width="8.44140625" style="36" customWidth="1"/>
    <col min="15362" max="15362" width="10.44140625" style="36" customWidth="1"/>
    <col min="15363" max="15363" width="9.6640625" style="36" customWidth="1"/>
    <col min="15364" max="15364" width="10" style="36" customWidth="1"/>
    <col min="15365" max="15365" width="9" style="36" customWidth="1"/>
    <col min="15366" max="15366" width="10.44140625" style="36" customWidth="1"/>
    <col min="15367" max="15367" width="4.109375" style="36" customWidth="1"/>
    <col min="15368" max="15368" width="10.44140625" style="36" customWidth="1"/>
    <col min="15369" max="15369" width="11.5546875" style="36" bestFit="1" customWidth="1"/>
    <col min="15370" max="15370" width="9.109375" style="36"/>
    <col min="15371" max="15371" width="11.5546875" style="36" bestFit="1" customWidth="1"/>
    <col min="15372" max="15607" width="9.109375" style="36"/>
    <col min="15608" max="15608" width="3.6640625" style="36" customWidth="1"/>
    <col min="15609" max="15609" width="6.6640625" style="36" customWidth="1"/>
    <col min="15610" max="15610" width="7.109375" style="36" customWidth="1"/>
    <col min="15611" max="15611" width="6.5546875" style="36" customWidth="1"/>
    <col min="15612" max="15612" width="7.88671875" style="36" customWidth="1"/>
    <col min="15613" max="15613" width="10.88671875" style="36" customWidth="1"/>
    <col min="15614" max="15614" width="9.5546875" style="36" customWidth="1"/>
    <col min="15615" max="15615" width="9.33203125" style="36" customWidth="1"/>
    <col min="15616" max="15616" width="9.6640625" style="36" customWidth="1"/>
    <col min="15617" max="15617" width="8.44140625" style="36" customWidth="1"/>
    <col min="15618" max="15618" width="10.44140625" style="36" customWidth="1"/>
    <col min="15619" max="15619" width="9.6640625" style="36" customWidth="1"/>
    <col min="15620" max="15620" width="10" style="36" customWidth="1"/>
    <col min="15621" max="15621" width="9" style="36" customWidth="1"/>
    <col min="15622" max="15622" width="10.44140625" style="36" customWidth="1"/>
    <col min="15623" max="15623" width="4.109375" style="36" customWidth="1"/>
    <col min="15624" max="15624" width="10.44140625" style="36" customWidth="1"/>
    <col min="15625" max="15625" width="11.5546875" style="36" bestFit="1" customWidth="1"/>
    <col min="15626" max="15626" width="9.109375" style="36"/>
    <col min="15627" max="15627" width="11.5546875" style="36" bestFit="1" customWidth="1"/>
    <col min="15628" max="15863" width="9.109375" style="36"/>
    <col min="15864" max="15864" width="3.6640625" style="36" customWidth="1"/>
    <col min="15865" max="15865" width="6.6640625" style="36" customWidth="1"/>
    <col min="15866" max="15866" width="7.109375" style="36" customWidth="1"/>
    <col min="15867" max="15867" width="6.5546875" style="36" customWidth="1"/>
    <col min="15868" max="15868" width="7.88671875" style="36" customWidth="1"/>
    <col min="15869" max="15869" width="10.88671875" style="36" customWidth="1"/>
    <col min="15870" max="15870" width="9.5546875" style="36" customWidth="1"/>
    <col min="15871" max="15871" width="9.33203125" style="36" customWidth="1"/>
    <col min="15872" max="15872" width="9.6640625" style="36" customWidth="1"/>
    <col min="15873" max="15873" width="8.44140625" style="36" customWidth="1"/>
    <col min="15874" max="15874" width="10.44140625" style="36" customWidth="1"/>
    <col min="15875" max="15875" width="9.6640625" style="36" customWidth="1"/>
    <col min="15876" max="15876" width="10" style="36" customWidth="1"/>
    <col min="15877" max="15877" width="9" style="36" customWidth="1"/>
    <col min="15878" max="15878" width="10.44140625" style="36" customWidth="1"/>
    <col min="15879" max="15879" width="4.109375" style="36" customWidth="1"/>
    <col min="15880" max="15880" width="10.44140625" style="36" customWidth="1"/>
    <col min="15881" max="15881" width="11.5546875" style="36" bestFit="1" customWidth="1"/>
    <col min="15882" max="15882" width="9.109375" style="36"/>
    <col min="15883" max="15883" width="11.5546875" style="36" bestFit="1" customWidth="1"/>
    <col min="15884" max="16119" width="9.109375" style="36"/>
    <col min="16120" max="16120" width="3.6640625" style="36" customWidth="1"/>
    <col min="16121" max="16121" width="6.6640625" style="36" customWidth="1"/>
    <col min="16122" max="16122" width="7.109375" style="36" customWidth="1"/>
    <col min="16123" max="16123" width="6.5546875" style="36" customWidth="1"/>
    <col min="16124" max="16124" width="7.88671875" style="36" customWidth="1"/>
    <col min="16125" max="16125" width="10.88671875" style="36" customWidth="1"/>
    <col min="16126" max="16126" width="9.5546875" style="36" customWidth="1"/>
    <col min="16127" max="16127" width="9.33203125" style="36" customWidth="1"/>
    <col min="16128" max="16128" width="9.6640625" style="36" customWidth="1"/>
    <col min="16129" max="16129" width="8.44140625" style="36" customWidth="1"/>
    <col min="16130" max="16130" width="10.44140625" style="36" customWidth="1"/>
    <col min="16131" max="16131" width="9.6640625" style="36" customWidth="1"/>
    <col min="16132" max="16132" width="10" style="36" customWidth="1"/>
    <col min="16133" max="16133" width="9" style="36" customWidth="1"/>
    <col min="16134" max="16134" width="10.44140625" style="36" customWidth="1"/>
    <col min="16135" max="16135" width="4.109375" style="36" customWidth="1"/>
    <col min="16136" max="16136" width="10.44140625" style="36" customWidth="1"/>
    <col min="16137" max="16137" width="11.5546875" style="36" bestFit="1" customWidth="1"/>
    <col min="16138" max="16138" width="9.109375" style="36"/>
    <col min="16139" max="16139" width="11.5546875" style="36" bestFit="1" customWidth="1"/>
    <col min="16140" max="16384" width="9.109375" style="36"/>
  </cols>
  <sheetData>
    <row r="1" spans="1:17">
      <c r="A1" s="43" t="s">
        <v>195</v>
      </c>
      <c r="B1" s="1"/>
      <c r="C1" s="1"/>
      <c r="D1" s="1"/>
      <c r="E1" s="1"/>
      <c r="F1" s="1"/>
      <c r="G1" s="1"/>
      <c r="H1" s="209"/>
      <c r="I1" s="209"/>
      <c r="J1" s="1"/>
      <c r="K1" s="1"/>
      <c r="L1" s="1"/>
      <c r="M1" s="1"/>
      <c r="N1" s="210"/>
      <c r="O1" s="1"/>
      <c r="P1" s="1"/>
      <c r="Q1" s="1"/>
    </row>
    <row r="2" spans="1:17" s="2" customFormat="1" ht="40.799999999999997">
      <c r="A2" s="88" t="s">
        <v>115</v>
      </c>
      <c r="B2" s="88" t="s">
        <v>116</v>
      </c>
      <c r="C2" s="88" t="s">
        <v>117</v>
      </c>
      <c r="D2" s="89" t="s">
        <v>118</v>
      </c>
      <c r="E2" s="89" t="s">
        <v>119</v>
      </c>
      <c r="F2" s="88" t="s">
        <v>120</v>
      </c>
      <c r="G2" s="88" t="s">
        <v>407</v>
      </c>
      <c r="H2" s="88" t="s">
        <v>121</v>
      </c>
      <c r="I2" s="90" t="s">
        <v>122</v>
      </c>
      <c r="J2" s="91" t="s">
        <v>123</v>
      </c>
      <c r="K2" s="45" t="s">
        <v>124</v>
      </c>
      <c r="L2" s="45" t="s">
        <v>125</v>
      </c>
      <c r="M2" s="45" t="s">
        <v>36</v>
      </c>
      <c r="N2" s="92" t="s">
        <v>37</v>
      </c>
      <c r="O2" s="45" t="s">
        <v>126</v>
      </c>
      <c r="P2" s="45" t="s">
        <v>127</v>
      </c>
      <c r="Q2" s="45" t="s">
        <v>128</v>
      </c>
    </row>
    <row r="3" spans="1:17" s="2" customFormat="1">
      <c r="A3" s="41" t="s">
        <v>2</v>
      </c>
      <c r="B3" s="41" t="s">
        <v>3</v>
      </c>
      <c r="C3" s="41" t="s">
        <v>4</v>
      </c>
      <c r="D3" s="41" t="s">
        <v>5</v>
      </c>
      <c r="E3" s="41" t="s">
        <v>6</v>
      </c>
      <c r="F3" s="41" t="s">
        <v>7</v>
      </c>
      <c r="G3" s="41" t="s">
        <v>8</v>
      </c>
      <c r="H3" s="41" t="s">
        <v>9</v>
      </c>
      <c r="I3" s="48" t="s">
        <v>10</v>
      </c>
      <c r="J3" s="41" t="s">
        <v>11</v>
      </c>
      <c r="K3" s="41" t="s">
        <v>12</v>
      </c>
      <c r="L3" s="41" t="s">
        <v>129</v>
      </c>
      <c r="M3" s="41" t="s">
        <v>375</v>
      </c>
      <c r="N3" s="93" t="s">
        <v>14</v>
      </c>
      <c r="O3" s="94" t="s">
        <v>130</v>
      </c>
      <c r="P3" s="94" t="s">
        <v>131</v>
      </c>
      <c r="Q3" s="94" t="s">
        <v>132</v>
      </c>
    </row>
    <row r="4" spans="1:17" s="2" customFormat="1" ht="30.6">
      <c r="A4" s="95" t="s">
        <v>15</v>
      </c>
      <c r="B4" s="96">
        <v>1</v>
      </c>
      <c r="C4" s="96" t="s">
        <v>133</v>
      </c>
      <c r="D4" s="97" t="s">
        <v>134</v>
      </c>
      <c r="E4" s="97" t="s">
        <v>135</v>
      </c>
      <c r="F4" s="88" t="s">
        <v>136</v>
      </c>
      <c r="G4" s="88">
        <v>1512</v>
      </c>
      <c r="H4" s="98"/>
      <c r="I4" s="98"/>
      <c r="J4" s="88">
        <v>1</v>
      </c>
      <c r="K4" s="99"/>
      <c r="L4" s="100">
        <f>J4*K4</f>
        <v>0</v>
      </c>
      <c r="M4" s="101" t="e">
        <f>ROUND(G4/L4,2)</f>
        <v>#DIV/0!</v>
      </c>
      <c r="N4" s="102"/>
      <c r="O4" s="103" t="e">
        <f>ROUND(M4*N4,2)</f>
        <v>#DIV/0!</v>
      </c>
      <c r="P4" s="104">
        <v>0.08</v>
      </c>
      <c r="Q4" s="103" t="e">
        <f>ROUND(O4*P4+O4,2)</f>
        <v>#DIV/0!</v>
      </c>
    </row>
    <row r="5" spans="1:17" s="2" customFormat="1">
      <c r="A5" s="105"/>
      <c r="B5" s="106"/>
      <c r="C5" s="106"/>
      <c r="D5" s="107"/>
      <c r="E5" s="107"/>
      <c r="F5" s="108"/>
      <c r="G5" s="106"/>
      <c r="H5" s="106"/>
      <c r="I5" s="109"/>
      <c r="J5" s="109"/>
      <c r="K5" s="109"/>
      <c r="L5" s="109"/>
      <c r="M5" s="109"/>
      <c r="N5" s="110" t="s">
        <v>17</v>
      </c>
      <c r="O5" s="358" t="e">
        <f>SUM(O4)</f>
        <v>#DIV/0!</v>
      </c>
      <c r="P5" s="359"/>
      <c r="Q5" s="361" t="e">
        <f>SUM(Q4)</f>
        <v>#DIV/0!</v>
      </c>
    </row>
    <row r="6" spans="1:17" s="4" customFormat="1" ht="15" customHeight="1">
      <c r="A6" s="7" t="s">
        <v>18</v>
      </c>
      <c r="B6" s="30" t="s">
        <v>22</v>
      </c>
      <c r="C6" s="6"/>
      <c r="D6" s="5"/>
      <c r="F6" s="6"/>
      <c r="G6" s="9"/>
      <c r="H6" s="10"/>
      <c r="I6" s="9"/>
      <c r="J6" s="6"/>
      <c r="K6" s="31"/>
      <c r="L6" s="11"/>
    </row>
    <row r="7" spans="1:17" s="4" customFormat="1" ht="15" customHeight="1">
      <c r="A7" s="409" t="s">
        <v>23</v>
      </c>
      <c r="B7" s="410"/>
      <c r="C7" s="410"/>
      <c r="D7" s="410"/>
      <c r="E7" s="410"/>
      <c r="F7" s="410"/>
      <c r="G7" s="410"/>
      <c r="H7" s="410"/>
      <c r="I7" s="410"/>
      <c r="J7" s="410"/>
      <c r="K7" s="410"/>
      <c r="L7" s="410"/>
      <c r="M7" s="410"/>
      <c r="N7" s="411"/>
      <c r="O7" s="12"/>
      <c r="P7" s="13" t="s">
        <v>24</v>
      </c>
    </row>
    <row r="8" spans="1:17" s="4" customFormat="1" ht="15" customHeight="1">
      <c r="A8" s="409" t="s">
        <v>25</v>
      </c>
      <c r="B8" s="410"/>
      <c r="C8" s="410"/>
      <c r="D8" s="410"/>
      <c r="E8" s="410"/>
      <c r="F8" s="410"/>
      <c r="G8" s="410"/>
      <c r="H8" s="410"/>
      <c r="I8" s="410"/>
      <c r="J8" s="410"/>
      <c r="K8" s="410"/>
      <c r="L8" s="410"/>
      <c r="M8" s="410"/>
      <c r="N8" s="411"/>
      <c r="O8" s="12"/>
      <c r="P8" s="13" t="s">
        <v>24</v>
      </c>
    </row>
    <row r="9" spans="1:17" s="4" customFormat="1" ht="15" customHeight="1">
      <c r="A9" s="409" t="s">
        <v>26</v>
      </c>
      <c r="B9" s="410"/>
      <c r="C9" s="410"/>
      <c r="D9" s="410"/>
      <c r="E9" s="410"/>
      <c r="F9" s="410"/>
      <c r="G9" s="410"/>
      <c r="H9" s="410"/>
      <c r="I9" s="410"/>
      <c r="J9" s="410"/>
      <c r="K9" s="410"/>
      <c r="L9" s="410"/>
      <c r="M9" s="410"/>
      <c r="N9" s="411"/>
      <c r="O9" s="12"/>
      <c r="P9" s="13" t="s">
        <v>24</v>
      </c>
    </row>
    <row r="10" spans="1:17" s="2" customFormat="1">
      <c r="B10" s="113" t="s">
        <v>16</v>
      </c>
      <c r="C10" s="80"/>
      <c r="D10" s="80"/>
      <c r="E10" s="80"/>
      <c r="F10" s="80"/>
      <c r="G10" s="55"/>
      <c r="H10" s="114"/>
      <c r="I10" s="115"/>
      <c r="J10" s="116"/>
      <c r="K10" s="81"/>
      <c r="L10" s="82"/>
      <c r="M10" s="81"/>
      <c r="N10" s="114"/>
    </row>
    <row r="11" spans="1:17" s="2" customFormat="1" ht="28.95" customHeight="1">
      <c r="A11" s="59" t="s">
        <v>18</v>
      </c>
      <c r="B11" s="421" t="s">
        <v>137</v>
      </c>
      <c r="C11" s="421"/>
      <c r="D11" s="421"/>
      <c r="E11" s="421"/>
      <c r="F11" s="421"/>
      <c r="G11" s="421"/>
      <c r="H11" s="421"/>
      <c r="I11" s="421"/>
      <c r="J11" s="421"/>
      <c r="K11" s="421"/>
      <c r="L11" s="421"/>
      <c r="M11" s="421"/>
      <c r="N11" s="421"/>
      <c r="O11" s="421"/>
      <c r="P11" s="421"/>
      <c r="Q11" s="421"/>
    </row>
    <row r="12" spans="1:17" s="2" customFormat="1">
      <c r="A12" s="59" t="s">
        <v>18</v>
      </c>
      <c r="B12" s="117" t="s">
        <v>373</v>
      </c>
      <c r="C12" s="379"/>
      <c r="D12" s="379"/>
      <c r="E12" s="379"/>
      <c r="F12" s="379"/>
      <c r="G12" s="116"/>
      <c r="H12" s="82"/>
      <c r="I12" s="115"/>
      <c r="J12" s="116"/>
      <c r="K12" s="81"/>
      <c r="L12" s="82"/>
      <c r="M12" s="81"/>
      <c r="N12" s="114"/>
    </row>
    <row r="13" spans="1:17" s="2" customFormat="1">
      <c r="A13" s="59" t="s">
        <v>18</v>
      </c>
      <c r="B13" s="2" t="s">
        <v>138</v>
      </c>
      <c r="C13" s="80"/>
      <c r="D13" s="80"/>
      <c r="E13" s="80"/>
      <c r="F13" s="80"/>
      <c r="G13" s="55"/>
      <c r="H13" s="114"/>
      <c r="I13" s="115"/>
      <c r="J13" s="116"/>
      <c r="K13" s="81"/>
      <c r="L13" s="82"/>
      <c r="M13" s="81"/>
      <c r="N13" s="114"/>
    </row>
    <row r="14" spans="1:17" s="2" customFormat="1">
      <c r="A14" s="59" t="s">
        <v>18</v>
      </c>
      <c r="B14" s="83" t="s">
        <v>139</v>
      </c>
      <c r="C14" s="83"/>
      <c r="D14" s="83"/>
      <c r="E14" s="83"/>
      <c r="F14" s="83"/>
      <c r="G14" s="83"/>
      <c r="H14" s="115"/>
      <c r="I14" s="115"/>
      <c r="J14" s="83"/>
      <c r="N14" s="118"/>
    </row>
    <row r="15" spans="1:17" s="2" customFormat="1">
      <c r="A15" s="59" t="s">
        <v>18</v>
      </c>
      <c r="B15" s="83" t="s">
        <v>20</v>
      </c>
      <c r="C15" s="83"/>
      <c r="D15" s="83"/>
      <c r="E15" s="83"/>
      <c r="F15" s="83"/>
      <c r="G15" s="83"/>
      <c r="H15" s="115"/>
      <c r="I15" s="115"/>
      <c r="J15" s="83"/>
      <c r="N15" s="118"/>
    </row>
    <row r="16" spans="1:17" s="2" customFormat="1">
      <c r="A16" s="59" t="s">
        <v>18</v>
      </c>
      <c r="B16" s="83" t="s">
        <v>140</v>
      </c>
      <c r="C16" s="83"/>
      <c r="D16" s="83"/>
      <c r="E16" s="83"/>
      <c r="F16" s="83"/>
      <c r="G16" s="83"/>
      <c r="H16" s="115"/>
      <c r="I16" s="115"/>
      <c r="N16" s="118"/>
    </row>
    <row r="17" spans="1:17" s="4" customFormat="1">
      <c r="A17" s="15" t="s">
        <v>18</v>
      </c>
      <c r="B17" s="16" t="s">
        <v>30</v>
      </c>
      <c r="C17" s="16"/>
      <c r="D17" s="16"/>
      <c r="E17" s="16"/>
      <c r="F17" s="16"/>
      <c r="G17" s="16"/>
      <c r="H17" s="16"/>
      <c r="I17" s="16"/>
      <c r="J17" s="15"/>
      <c r="K17" s="29"/>
    </row>
    <row r="18" spans="1:17" s="2" customFormat="1">
      <c r="A18" s="59" t="s">
        <v>18</v>
      </c>
      <c r="B18" s="84" t="s">
        <v>19</v>
      </c>
      <c r="C18" s="84"/>
      <c r="D18" s="84"/>
      <c r="E18" s="84"/>
      <c r="F18" s="84"/>
      <c r="G18" s="85"/>
      <c r="H18" s="119"/>
      <c r="I18" s="119"/>
      <c r="J18" s="85"/>
      <c r="K18" s="86"/>
      <c r="L18" s="86"/>
      <c r="M18" s="86"/>
      <c r="N18" s="120"/>
      <c r="O18" s="86"/>
      <c r="P18" s="86"/>
      <c r="Q18" s="86"/>
    </row>
    <row r="19" spans="1:17" s="2" customFormat="1">
      <c r="B19" s="86" t="s">
        <v>141</v>
      </c>
      <c r="C19" s="86"/>
      <c r="D19" s="86"/>
      <c r="E19" s="86"/>
      <c r="F19" s="86"/>
      <c r="G19" s="86"/>
      <c r="H19" s="121"/>
      <c r="I19" s="121"/>
      <c r="J19" s="86"/>
      <c r="K19" s="86"/>
      <c r="L19" s="86"/>
      <c r="M19" s="86"/>
      <c r="N19" s="120"/>
      <c r="O19" s="86"/>
      <c r="P19" s="86"/>
      <c r="Q19" s="86"/>
    </row>
    <row r="20" spans="1:17" s="2" customFormat="1">
      <c r="A20" s="59"/>
      <c r="B20" s="84" t="s">
        <v>142</v>
      </c>
      <c r="C20" s="85"/>
      <c r="D20" s="85"/>
      <c r="E20" s="85"/>
      <c r="F20" s="85"/>
      <c r="G20" s="85"/>
      <c r="H20" s="119"/>
      <c r="I20" s="119"/>
      <c r="J20" s="85"/>
      <c r="K20" s="85"/>
      <c r="L20" s="122"/>
      <c r="M20" s="122"/>
      <c r="N20" s="123"/>
      <c r="O20" s="124"/>
      <c r="P20" s="86"/>
      <c r="Q20" s="86"/>
    </row>
    <row r="21" spans="1:17" s="87" customFormat="1">
      <c r="A21" s="125"/>
      <c r="B21" s="126"/>
      <c r="C21" s="64"/>
      <c r="D21" s="64"/>
      <c r="E21" s="64"/>
      <c r="F21" s="64"/>
      <c r="G21" s="64"/>
      <c r="H21" s="127"/>
      <c r="I21" s="127"/>
      <c r="J21" s="64"/>
      <c r="K21" s="64"/>
      <c r="L21" s="128"/>
      <c r="M21" s="128"/>
      <c r="N21" s="129"/>
      <c r="O21" s="130"/>
    </row>
    <row r="22" spans="1:17" s="4" customFormat="1">
      <c r="H22" s="25"/>
      <c r="I22" s="25"/>
      <c r="J22" s="26"/>
      <c r="K22" s="27" t="s">
        <v>27</v>
      </c>
      <c r="L22" s="25"/>
      <c r="M22" s="25"/>
    </row>
    <row r="23" spans="1:17">
      <c r="A23" s="43" t="s">
        <v>196</v>
      </c>
      <c r="B23" s="43"/>
      <c r="C23" s="43"/>
      <c r="D23" s="43"/>
      <c r="E23" s="43"/>
      <c r="F23" s="43"/>
      <c r="G23" s="43"/>
      <c r="H23" s="211"/>
      <c r="I23" s="211"/>
      <c r="J23" s="43"/>
      <c r="K23" s="43"/>
      <c r="L23" s="43"/>
      <c r="M23" s="43"/>
      <c r="N23" s="212"/>
      <c r="O23" s="43"/>
      <c r="P23" s="43"/>
      <c r="Q23" s="43"/>
    </row>
    <row r="24" spans="1:17" s="2" customFormat="1" ht="40.799999999999997">
      <c r="A24" s="45" t="s">
        <v>115</v>
      </c>
      <c r="B24" s="45" t="s">
        <v>116</v>
      </c>
      <c r="C24" s="45" t="s">
        <v>117</v>
      </c>
      <c r="D24" s="355" t="s">
        <v>118</v>
      </c>
      <c r="E24" s="355" t="s">
        <v>119</v>
      </c>
      <c r="F24" s="45" t="s">
        <v>120</v>
      </c>
      <c r="G24" s="45" t="s">
        <v>407</v>
      </c>
      <c r="H24" s="45" t="s">
        <v>121</v>
      </c>
      <c r="I24" s="45" t="s">
        <v>122</v>
      </c>
      <c r="J24" s="45" t="s">
        <v>123</v>
      </c>
      <c r="K24" s="45" t="s">
        <v>124</v>
      </c>
      <c r="L24" s="45" t="s">
        <v>125</v>
      </c>
      <c r="M24" s="45" t="s">
        <v>36</v>
      </c>
      <c r="N24" s="92" t="s">
        <v>37</v>
      </c>
      <c r="O24" s="45" t="s">
        <v>126</v>
      </c>
      <c r="P24" s="45" t="s">
        <v>127</v>
      </c>
      <c r="Q24" s="45" t="s">
        <v>128</v>
      </c>
    </row>
    <row r="25" spans="1:17" s="2" customFormat="1">
      <c r="A25" s="41" t="s">
        <v>2</v>
      </c>
      <c r="B25" s="41" t="s">
        <v>3</v>
      </c>
      <c r="C25" s="41" t="s">
        <v>4</v>
      </c>
      <c r="D25" s="41" t="s">
        <v>5</v>
      </c>
      <c r="E25" s="41" t="s">
        <v>6</v>
      </c>
      <c r="F25" s="41" t="s">
        <v>7</v>
      </c>
      <c r="G25" s="41" t="s">
        <v>8</v>
      </c>
      <c r="H25" s="41" t="s">
        <v>9</v>
      </c>
      <c r="I25" s="48" t="s">
        <v>10</v>
      </c>
      <c r="J25" s="41" t="s">
        <v>11</v>
      </c>
      <c r="K25" s="41" t="s">
        <v>12</v>
      </c>
      <c r="L25" s="41" t="s">
        <v>129</v>
      </c>
      <c r="M25" s="41" t="s">
        <v>375</v>
      </c>
      <c r="N25" s="93" t="s">
        <v>14</v>
      </c>
      <c r="O25" s="144" t="s">
        <v>130</v>
      </c>
      <c r="P25" s="144" t="s">
        <v>131</v>
      </c>
      <c r="Q25" s="144" t="s">
        <v>132</v>
      </c>
    </row>
    <row r="26" spans="1:17" s="2" customFormat="1">
      <c r="A26" s="131">
        <v>1</v>
      </c>
      <c r="B26" s="132" t="s">
        <v>143</v>
      </c>
      <c r="C26" s="132" t="s">
        <v>178</v>
      </c>
      <c r="D26" s="132">
        <v>22</v>
      </c>
      <c r="E26" s="132" t="s">
        <v>144</v>
      </c>
      <c r="F26" s="133" t="s">
        <v>145</v>
      </c>
      <c r="G26" s="134">
        <v>144</v>
      </c>
      <c r="H26" s="40"/>
      <c r="I26" s="338"/>
      <c r="J26" s="45">
        <v>1</v>
      </c>
      <c r="K26" s="49"/>
      <c r="L26" s="335">
        <f t="shared" ref="L26" si="0">K26*J26</f>
        <v>0</v>
      </c>
      <c r="M26" s="136" t="e">
        <f t="shared" ref="M26" si="1">ROUND(G26/L26,2)</f>
        <v>#DIV/0!</v>
      </c>
      <c r="N26" s="79"/>
      <c r="O26" s="103" t="e">
        <f t="shared" ref="O26" si="2">ROUND(M26*N26,2)</f>
        <v>#DIV/0!</v>
      </c>
      <c r="P26" s="104">
        <v>0.08</v>
      </c>
      <c r="Q26" s="103" t="e">
        <f t="shared" ref="Q26" si="3">ROUND(O26*P26+O26,2)</f>
        <v>#DIV/0!</v>
      </c>
    </row>
    <row r="27" spans="1:17" s="2" customFormat="1">
      <c r="A27" s="131">
        <v>2</v>
      </c>
      <c r="B27" s="132" t="s">
        <v>143</v>
      </c>
      <c r="C27" s="132" t="s">
        <v>178</v>
      </c>
      <c r="D27" s="137">
        <v>26</v>
      </c>
      <c r="E27" s="137" t="s">
        <v>144</v>
      </c>
      <c r="F27" s="138" t="s">
        <v>145</v>
      </c>
      <c r="G27" s="139">
        <v>288</v>
      </c>
      <c r="H27" s="40"/>
      <c r="I27" s="338"/>
      <c r="J27" s="45">
        <v>1</v>
      </c>
      <c r="K27" s="49"/>
      <c r="L27" s="335">
        <f t="shared" ref="L27:L46" si="4">K27*J27</f>
        <v>0</v>
      </c>
      <c r="M27" s="136" t="e">
        <f t="shared" ref="M27:M46" si="5">ROUND(G27/L27,2)</f>
        <v>#DIV/0!</v>
      </c>
      <c r="N27" s="79"/>
      <c r="O27" s="103" t="e">
        <f t="shared" ref="O27:O46" si="6">ROUND(M27*N27,2)</f>
        <v>#DIV/0!</v>
      </c>
      <c r="P27" s="104">
        <v>0.08</v>
      </c>
      <c r="Q27" s="103" t="e">
        <f t="shared" ref="Q27:Q46" si="7">ROUND(O27*P27+O27,2)</f>
        <v>#DIV/0!</v>
      </c>
    </row>
    <row r="28" spans="1:17" s="2" customFormat="1">
      <c r="A28" s="131">
        <v>3</v>
      </c>
      <c r="B28" s="132" t="s">
        <v>143</v>
      </c>
      <c r="C28" s="132" t="s">
        <v>178</v>
      </c>
      <c r="D28" s="137">
        <v>26</v>
      </c>
      <c r="E28" s="137" t="s">
        <v>144</v>
      </c>
      <c r="F28" s="138" t="s">
        <v>145</v>
      </c>
      <c r="G28" s="139">
        <v>288</v>
      </c>
      <c r="H28" s="40"/>
      <c r="I28" s="338"/>
      <c r="J28" s="45">
        <v>1</v>
      </c>
      <c r="K28" s="49"/>
      <c r="L28" s="335">
        <f t="shared" si="4"/>
        <v>0</v>
      </c>
      <c r="M28" s="136" t="e">
        <f t="shared" si="5"/>
        <v>#DIV/0!</v>
      </c>
      <c r="N28" s="79"/>
      <c r="O28" s="103" t="e">
        <f t="shared" si="6"/>
        <v>#DIV/0!</v>
      </c>
      <c r="P28" s="104">
        <v>0.08</v>
      </c>
      <c r="Q28" s="103" t="e">
        <f t="shared" si="7"/>
        <v>#DIV/0!</v>
      </c>
    </row>
    <row r="29" spans="1:17" s="2" customFormat="1">
      <c r="A29" s="131">
        <v>4</v>
      </c>
      <c r="B29" s="132" t="s">
        <v>146</v>
      </c>
      <c r="C29" s="132" t="s">
        <v>178</v>
      </c>
      <c r="D29" s="137">
        <v>26</v>
      </c>
      <c r="E29" s="137" t="s">
        <v>144</v>
      </c>
      <c r="F29" s="138" t="s">
        <v>145</v>
      </c>
      <c r="G29" s="139">
        <v>2880</v>
      </c>
      <c r="H29" s="40"/>
      <c r="I29" s="338"/>
      <c r="J29" s="45">
        <v>1</v>
      </c>
      <c r="K29" s="49"/>
      <c r="L29" s="335">
        <f t="shared" si="4"/>
        <v>0</v>
      </c>
      <c r="M29" s="136" t="e">
        <f t="shared" si="5"/>
        <v>#DIV/0!</v>
      </c>
      <c r="N29" s="79"/>
      <c r="O29" s="103" t="e">
        <f t="shared" si="6"/>
        <v>#DIV/0!</v>
      </c>
      <c r="P29" s="104">
        <v>0.08</v>
      </c>
      <c r="Q29" s="103" t="e">
        <f t="shared" si="7"/>
        <v>#DIV/0!</v>
      </c>
    </row>
    <row r="30" spans="1:17" s="2" customFormat="1">
      <c r="A30" s="131">
        <v>5</v>
      </c>
      <c r="B30" s="132" t="s">
        <v>146</v>
      </c>
      <c r="C30" s="132" t="s">
        <v>178</v>
      </c>
      <c r="D30" s="137">
        <v>26</v>
      </c>
      <c r="E30" s="137" t="s">
        <v>144</v>
      </c>
      <c r="F30" s="138" t="s">
        <v>145</v>
      </c>
      <c r="G30" s="160">
        <v>360</v>
      </c>
      <c r="H30" s="40"/>
      <c r="I30" s="338"/>
      <c r="J30" s="45">
        <v>1</v>
      </c>
      <c r="K30" s="49"/>
      <c r="L30" s="335">
        <f t="shared" si="4"/>
        <v>0</v>
      </c>
      <c r="M30" s="136" t="e">
        <f t="shared" si="5"/>
        <v>#DIV/0!</v>
      </c>
      <c r="N30" s="79"/>
      <c r="O30" s="103" t="e">
        <f t="shared" si="6"/>
        <v>#DIV/0!</v>
      </c>
      <c r="P30" s="104">
        <v>0.08</v>
      </c>
      <c r="Q30" s="103" t="e">
        <f t="shared" si="7"/>
        <v>#DIV/0!</v>
      </c>
    </row>
    <row r="31" spans="1:17" s="2" customFormat="1">
      <c r="A31" s="131">
        <v>6</v>
      </c>
      <c r="B31" s="132" t="s">
        <v>146</v>
      </c>
      <c r="C31" s="132" t="s">
        <v>178</v>
      </c>
      <c r="D31" s="137">
        <v>30</v>
      </c>
      <c r="E31" s="137" t="s">
        <v>144</v>
      </c>
      <c r="F31" s="138" t="s">
        <v>145</v>
      </c>
      <c r="G31" s="139">
        <v>288</v>
      </c>
      <c r="H31" s="40"/>
      <c r="I31" s="338"/>
      <c r="J31" s="45">
        <v>1</v>
      </c>
      <c r="K31" s="49"/>
      <c r="L31" s="335">
        <f t="shared" si="4"/>
        <v>0</v>
      </c>
      <c r="M31" s="136" t="e">
        <f t="shared" si="5"/>
        <v>#DIV/0!</v>
      </c>
      <c r="N31" s="79"/>
      <c r="O31" s="103" t="e">
        <f t="shared" si="6"/>
        <v>#DIV/0!</v>
      </c>
      <c r="P31" s="104">
        <v>0.08</v>
      </c>
      <c r="Q31" s="103" t="e">
        <f t="shared" si="7"/>
        <v>#DIV/0!</v>
      </c>
    </row>
    <row r="32" spans="1:17" s="2" customFormat="1">
      <c r="A32" s="131">
        <v>7</v>
      </c>
      <c r="B32" s="132" t="s">
        <v>146</v>
      </c>
      <c r="C32" s="132" t="s">
        <v>178</v>
      </c>
      <c r="D32" s="137">
        <v>37</v>
      </c>
      <c r="E32" s="137" t="s">
        <v>144</v>
      </c>
      <c r="F32" s="138" t="s">
        <v>145</v>
      </c>
      <c r="G32" s="139">
        <v>1080</v>
      </c>
      <c r="H32" s="40"/>
      <c r="I32" s="338"/>
      <c r="J32" s="45">
        <v>1</v>
      </c>
      <c r="K32" s="49"/>
      <c r="L32" s="335">
        <f t="shared" si="4"/>
        <v>0</v>
      </c>
      <c r="M32" s="136" t="e">
        <f t="shared" si="5"/>
        <v>#DIV/0!</v>
      </c>
      <c r="N32" s="79"/>
      <c r="O32" s="103" t="e">
        <f t="shared" si="6"/>
        <v>#DIV/0!</v>
      </c>
      <c r="P32" s="104">
        <v>0.08</v>
      </c>
      <c r="Q32" s="103" t="e">
        <f t="shared" si="7"/>
        <v>#DIV/0!</v>
      </c>
    </row>
    <row r="33" spans="1:17" s="2" customFormat="1">
      <c r="A33" s="131">
        <v>8</v>
      </c>
      <c r="B33" s="132" t="s">
        <v>146</v>
      </c>
      <c r="C33" s="132" t="s">
        <v>178</v>
      </c>
      <c r="D33" s="137">
        <v>37</v>
      </c>
      <c r="E33" s="137" t="s">
        <v>144</v>
      </c>
      <c r="F33" s="138" t="s">
        <v>145</v>
      </c>
      <c r="G33" s="139">
        <v>216</v>
      </c>
      <c r="H33" s="40"/>
      <c r="I33" s="338"/>
      <c r="J33" s="45">
        <v>1</v>
      </c>
      <c r="K33" s="49"/>
      <c r="L33" s="335">
        <f t="shared" si="4"/>
        <v>0</v>
      </c>
      <c r="M33" s="136" t="e">
        <f t="shared" si="5"/>
        <v>#DIV/0!</v>
      </c>
      <c r="N33" s="79"/>
      <c r="O33" s="103" t="e">
        <f t="shared" si="6"/>
        <v>#DIV/0!</v>
      </c>
      <c r="P33" s="104">
        <v>0.08</v>
      </c>
      <c r="Q33" s="103" t="e">
        <f t="shared" si="7"/>
        <v>#DIV/0!</v>
      </c>
    </row>
    <row r="34" spans="1:17" s="2" customFormat="1">
      <c r="A34" s="131">
        <v>9</v>
      </c>
      <c r="B34" s="132" t="s">
        <v>146</v>
      </c>
      <c r="C34" s="140">
        <v>45</v>
      </c>
      <c r="D34" s="141"/>
      <c r="E34" s="141"/>
      <c r="F34" s="142"/>
      <c r="G34" s="139">
        <v>576</v>
      </c>
      <c r="H34" s="40"/>
      <c r="I34" s="143"/>
      <c r="J34" s="45">
        <v>12</v>
      </c>
      <c r="K34" s="49"/>
      <c r="L34" s="335">
        <f t="shared" si="4"/>
        <v>0</v>
      </c>
      <c r="M34" s="136" t="e">
        <f t="shared" si="5"/>
        <v>#DIV/0!</v>
      </c>
      <c r="N34" s="79"/>
      <c r="O34" s="103" t="e">
        <f t="shared" si="6"/>
        <v>#DIV/0!</v>
      </c>
      <c r="P34" s="104">
        <v>0.08</v>
      </c>
      <c r="Q34" s="103" t="e">
        <f t="shared" si="7"/>
        <v>#DIV/0!</v>
      </c>
    </row>
    <row r="35" spans="1:17" s="2" customFormat="1">
      <c r="A35" s="131">
        <v>10</v>
      </c>
      <c r="B35" s="132">
        <v>0</v>
      </c>
      <c r="C35" s="132" t="s">
        <v>178</v>
      </c>
      <c r="D35" s="137">
        <v>30</v>
      </c>
      <c r="E35" s="137" t="s">
        <v>144</v>
      </c>
      <c r="F35" s="138" t="s">
        <v>145</v>
      </c>
      <c r="G35" s="139">
        <v>288</v>
      </c>
      <c r="H35" s="40"/>
      <c r="I35" s="143"/>
      <c r="J35" s="45">
        <v>1</v>
      </c>
      <c r="K35" s="49"/>
      <c r="L35" s="335">
        <f t="shared" si="4"/>
        <v>0</v>
      </c>
      <c r="M35" s="136" t="e">
        <f t="shared" si="5"/>
        <v>#DIV/0!</v>
      </c>
      <c r="N35" s="79"/>
      <c r="O35" s="103" t="e">
        <f t="shared" si="6"/>
        <v>#DIV/0!</v>
      </c>
      <c r="P35" s="104">
        <v>0.08</v>
      </c>
      <c r="Q35" s="103" t="e">
        <f t="shared" si="7"/>
        <v>#DIV/0!</v>
      </c>
    </row>
    <row r="36" spans="1:17" s="2" customFormat="1">
      <c r="A36" s="131">
        <v>11</v>
      </c>
      <c r="B36" s="156">
        <v>0</v>
      </c>
      <c r="C36" s="132" t="s">
        <v>178</v>
      </c>
      <c r="D36" s="137">
        <v>37</v>
      </c>
      <c r="E36" s="137" t="s">
        <v>144</v>
      </c>
      <c r="F36" s="138" t="s">
        <v>145</v>
      </c>
      <c r="G36" s="139">
        <v>720</v>
      </c>
      <c r="H36" s="40"/>
      <c r="I36" s="338"/>
      <c r="J36" s="45">
        <v>1</v>
      </c>
      <c r="K36" s="49"/>
      <c r="L36" s="335">
        <f t="shared" si="4"/>
        <v>0</v>
      </c>
      <c r="M36" s="136" t="e">
        <f t="shared" si="5"/>
        <v>#DIV/0!</v>
      </c>
      <c r="N36" s="79"/>
      <c r="O36" s="103" t="e">
        <f t="shared" si="6"/>
        <v>#DIV/0!</v>
      </c>
      <c r="P36" s="104">
        <v>0.08</v>
      </c>
      <c r="Q36" s="103" t="e">
        <f t="shared" si="7"/>
        <v>#DIV/0!</v>
      </c>
    </row>
    <row r="37" spans="1:17" s="2" customFormat="1">
      <c r="A37" s="131">
        <v>12</v>
      </c>
      <c r="B37" s="156">
        <v>0</v>
      </c>
      <c r="C37" s="132" t="s">
        <v>178</v>
      </c>
      <c r="D37" s="137">
        <v>48</v>
      </c>
      <c r="E37" s="137" t="s">
        <v>144</v>
      </c>
      <c r="F37" s="138" t="s">
        <v>145</v>
      </c>
      <c r="G37" s="144">
        <v>72</v>
      </c>
      <c r="H37" s="40"/>
      <c r="I37" s="338"/>
      <c r="J37" s="45">
        <v>1</v>
      </c>
      <c r="K37" s="49"/>
      <c r="L37" s="335">
        <f t="shared" si="4"/>
        <v>0</v>
      </c>
      <c r="M37" s="136" t="e">
        <f t="shared" si="5"/>
        <v>#DIV/0!</v>
      </c>
      <c r="N37" s="79"/>
      <c r="O37" s="103" t="e">
        <f t="shared" si="6"/>
        <v>#DIV/0!</v>
      </c>
      <c r="P37" s="104">
        <v>0.08</v>
      </c>
      <c r="Q37" s="103" t="e">
        <f t="shared" si="7"/>
        <v>#DIV/0!</v>
      </c>
    </row>
    <row r="38" spans="1:17" s="2" customFormat="1">
      <c r="A38" s="131">
        <v>13</v>
      </c>
      <c r="B38" s="156">
        <v>0</v>
      </c>
      <c r="C38" s="137">
        <v>150</v>
      </c>
      <c r="D38" s="141"/>
      <c r="E38" s="141"/>
      <c r="F38" s="142"/>
      <c r="G38" s="144">
        <v>144</v>
      </c>
      <c r="H38" s="40"/>
      <c r="I38" s="338"/>
      <c r="J38" s="45">
        <v>1</v>
      </c>
      <c r="K38" s="49"/>
      <c r="L38" s="335">
        <f t="shared" si="4"/>
        <v>0</v>
      </c>
      <c r="M38" s="136" t="e">
        <f t="shared" si="5"/>
        <v>#DIV/0!</v>
      </c>
      <c r="N38" s="79"/>
      <c r="O38" s="103" t="e">
        <f t="shared" si="6"/>
        <v>#DIV/0!</v>
      </c>
      <c r="P38" s="104">
        <v>0.08</v>
      </c>
      <c r="Q38" s="103" t="e">
        <f t="shared" si="7"/>
        <v>#DIV/0!</v>
      </c>
    </row>
    <row r="39" spans="1:17" s="2" customFormat="1" ht="40.799999999999997">
      <c r="A39" s="131">
        <v>14</v>
      </c>
      <c r="B39" s="156">
        <v>1</v>
      </c>
      <c r="C39" s="132" t="s">
        <v>178</v>
      </c>
      <c r="D39" s="137">
        <v>30</v>
      </c>
      <c r="E39" s="137" t="s">
        <v>147</v>
      </c>
      <c r="F39" s="138" t="s">
        <v>148</v>
      </c>
      <c r="G39" s="144">
        <v>360</v>
      </c>
      <c r="H39" s="40"/>
      <c r="I39" s="338"/>
      <c r="J39" s="45">
        <v>1</v>
      </c>
      <c r="K39" s="49"/>
      <c r="L39" s="335">
        <f t="shared" si="4"/>
        <v>0</v>
      </c>
      <c r="M39" s="136" t="e">
        <f t="shared" si="5"/>
        <v>#DIV/0!</v>
      </c>
      <c r="N39" s="79"/>
      <c r="O39" s="103" t="e">
        <f t="shared" si="6"/>
        <v>#DIV/0!</v>
      </c>
      <c r="P39" s="104">
        <v>0.08</v>
      </c>
      <c r="Q39" s="103" t="e">
        <f t="shared" si="7"/>
        <v>#DIV/0!</v>
      </c>
    </row>
    <row r="40" spans="1:17" s="2" customFormat="1" ht="30.6">
      <c r="A40" s="131">
        <v>15</v>
      </c>
      <c r="B40" s="156">
        <v>1</v>
      </c>
      <c r="C40" s="132" t="s">
        <v>178</v>
      </c>
      <c r="D40" s="137">
        <v>26</v>
      </c>
      <c r="E40" s="137" t="s">
        <v>144</v>
      </c>
      <c r="F40" s="138" t="s">
        <v>149</v>
      </c>
      <c r="G40" s="144">
        <v>72</v>
      </c>
      <c r="H40" s="40"/>
      <c r="I40" s="338"/>
      <c r="J40" s="45">
        <v>1</v>
      </c>
      <c r="K40" s="49"/>
      <c r="L40" s="335">
        <f t="shared" si="4"/>
        <v>0</v>
      </c>
      <c r="M40" s="136" t="e">
        <f t="shared" si="5"/>
        <v>#DIV/0!</v>
      </c>
      <c r="N40" s="79"/>
      <c r="O40" s="103" t="e">
        <f t="shared" si="6"/>
        <v>#DIV/0!</v>
      </c>
      <c r="P40" s="104">
        <v>0.08</v>
      </c>
      <c r="Q40" s="103" t="e">
        <f t="shared" si="7"/>
        <v>#DIV/0!</v>
      </c>
    </row>
    <row r="41" spans="1:17" s="2" customFormat="1">
      <c r="A41" s="131">
        <v>16</v>
      </c>
      <c r="B41" s="156">
        <v>1</v>
      </c>
      <c r="C41" s="132" t="s">
        <v>178</v>
      </c>
      <c r="D41" s="137">
        <v>37</v>
      </c>
      <c r="E41" s="137" t="s">
        <v>144</v>
      </c>
      <c r="F41" s="138" t="s">
        <v>145</v>
      </c>
      <c r="G41" s="144">
        <v>72</v>
      </c>
      <c r="H41" s="40"/>
      <c r="I41" s="338"/>
      <c r="J41" s="45">
        <v>1</v>
      </c>
      <c r="K41" s="49"/>
      <c r="L41" s="335">
        <f t="shared" si="4"/>
        <v>0</v>
      </c>
      <c r="M41" s="136" t="e">
        <f t="shared" si="5"/>
        <v>#DIV/0!</v>
      </c>
      <c r="N41" s="79"/>
      <c r="O41" s="103" t="e">
        <f t="shared" si="6"/>
        <v>#DIV/0!</v>
      </c>
      <c r="P41" s="104">
        <v>0.08</v>
      </c>
      <c r="Q41" s="103" t="e">
        <f t="shared" si="7"/>
        <v>#DIV/0!</v>
      </c>
    </row>
    <row r="42" spans="1:17" s="2" customFormat="1" ht="20.399999999999999">
      <c r="A42" s="131">
        <v>17</v>
      </c>
      <c r="B42" s="156">
        <v>1</v>
      </c>
      <c r="C42" s="132" t="s">
        <v>178</v>
      </c>
      <c r="D42" s="137">
        <v>40</v>
      </c>
      <c r="E42" s="137" t="s">
        <v>144</v>
      </c>
      <c r="F42" s="138" t="s">
        <v>150</v>
      </c>
      <c r="G42" s="144">
        <v>144</v>
      </c>
      <c r="H42" s="40"/>
      <c r="I42" s="338"/>
      <c r="J42" s="45">
        <v>1</v>
      </c>
      <c r="K42" s="49"/>
      <c r="L42" s="335">
        <f t="shared" si="4"/>
        <v>0</v>
      </c>
      <c r="M42" s="136" t="e">
        <f t="shared" si="5"/>
        <v>#DIV/0!</v>
      </c>
      <c r="N42" s="79"/>
      <c r="O42" s="103" t="e">
        <f t="shared" si="6"/>
        <v>#DIV/0!</v>
      </c>
      <c r="P42" s="104">
        <v>0.08</v>
      </c>
      <c r="Q42" s="103" t="e">
        <f t="shared" si="7"/>
        <v>#DIV/0!</v>
      </c>
    </row>
    <row r="43" spans="1:17" s="2" customFormat="1">
      <c r="A43" s="131">
        <v>18</v>
      </c>
      <c r="B43" s="156">
        <v>1</v>
      </c>
      <c r="C43" s="132" t="s">
        <v>178</v>
      </c>
      <c r="D43" s="141"/>
      <c r="E43" s="141"/>
      <c r="F43" s="142"/>
      <c r="G43" s="144">
        <v>360</v>
      </c>
      <c r="H43" s="40"/>
      <c r="I43" s="338"/>
      <c r="J43" s="45">
        <v>2</v>
      </c>
      <c r="K43" s="49"/>
      <c r="L43" s="335">
        <f t="shared" si="4"/>
        <v>0</v>
      </c>
      <c r="M43" s="136" t="e">
        <f t="shared" si="5"/>
        <v>#DIV/0!</v>
      </c>
      <c r="N43" s="79"/>
      <c r="O43" s="103" t="e">
        <f t="shared" si="6"/>
        <v>#DIV/0!</v>
      </c>
      <c r="P43" s="104">
        <v>0.08</v>
      </c>
      <c r="Q43" s="103" t="e">
        <f t="shared" si="7"/>
        <v>#DIV/0!</v>
      </c>
    </row>
    <row r="44" spans="1:17" s="2" customFormat="1">
      <c r="A44" s="131">
        <v>19</v>
      </c>
      <c r="B44" s="156">
        <v>2</v>
      </c>
      <c r="C44" s="132" t="s">
        <v>178</v>
      </c>
      <c r="D44" s="137">
        <v>43</v>
      </c>
      <c r="E44" s="137" t="s">
        <v>144</v>
      </c>
      <c r="F44" s="138" t="s">
        <v>145</v>
      </c>
      <c r="G44" s="144">
        <v>216</v>
      </c>
      <c r="H44" s="40"/>
      <c r="I44" s="338"/>
      <c r="J44" s="45">
        <v>1</v>
      </c>
      <c r="K44" s="49"/>
      <c r="L44" s="335">
        <f t="shared" si="4"/>
        <v>0</v>
      </c>
      <c r="M44" s="136" t="e">
        <f t="shared" si="5"/>
        <v>#DIV/0!</v>
      </c>
      <c r="N44" s="79"/>
      <c r="O44" s="103" t="e">
        <f t="shared" si="6"/>
        <v>#DIV/0!</v>
      </c>
      <c r="P44" s="104">
        <v>0.08</v>
      </c>
      <c r="Q44" s="103" t="e">
        <f t="shared" si="7"/>
        <v>#DIV/0!</v>
      </c>
    </row>
    <row r="45" spans="1:17" s="2" customFormat="1">
      <c r="A45" s="131">
        <v>20</v>
      </c>
      <c r="B45" s="156">
        <v>2</v>
      </c>
      <c r="C45" s="137">
        <v>90</v>
      </c>
      <c r="D45" s="137">
        <v>48</v>
      </c>
      <c r="E45" s="137" t="s">
        <v>144</v>
      </c>
      <c r="F45" s="138" t="s">
        <v>145</v>
      </c>
      <c r="G45" s="144">
        <v>480</v>
      </c>
      <c r="H45" s="40"/>
      <c r="I45" s="338"/>
      <c r="J45" s="45">
        <v>1</v>
      </c>
      <c r="K45" s="49"/>
      <c r="L45" s="335">
        <f t="shared" si="4"/>
        <v>0</v>
      </c>
      <c r="M45" s="136" t="e">
        <f t="shared" si="5"/>
        <v>#DIV/0!</v>
      </c>
      <c r="N45" s="79"/>
      <c r="O45" s="103" t="e">
        <f t="shared" si="6"/>
        <v>#DIV/0!</v>
      </c>
      <c r="P45" s="104">
        <v>0.08</v>
      </c>
      <c r="Q45" s="103" t="e">
        <f t="shared" si="7"/>
        <v>#DIV/0!</v>
      </c>
    </row>
    <row r="46" spans="1:17" s="2" customFormat="1">
      <c r="A46" s="131">
        <v>21</v>
      </c>
      <c r="B46" s="156">
        <v>2</v>
      </c>
      <c r="C46" s="132" t="s">
        <v>178</v>
      </c>
      <c r="D46" s="141"/>
      <c r="E46" s="141"/>
      <c r="F46" s="142"/>
      <c r="G46" s="144">
        <v>144</v>
      </c>
      <c r="H46" s="40"/>
      <c r="I46" s="338"/>
      <c r="J46" s="45">
        <v>2</v>
      </c>
      <c r="K46" s="49"/>
      <c r="L46" s="335">
        <f t="shared" si="4"/>
        <v>0</v>
      </c>
      <c r="M46" s="136" t="e">
        <f t="shared" si="5"/>
        <v>#DIV/0!</v>
      </c>
      <c r="N46" s="79"/>
      <c r="O46" s="103" t="e">
        <f t="shared" si="6"/>
        <v>#DIV/0!</v>
      </c>
      <c r="P46" s="104">
        <v>0.08</v>
      </c>
      <c r="Q46" s="103" t="e">
        <f t="shared" si="7"/>
        <v>#DIV/0!</v>
      </c>
    </row>
    <row r="47" spans="1:17" s="2" customFormat="1">
      <c r="A47" s="105"/>
      <c r="B47" s="106"/>
      <c r="C47" s="106"/>
      <c r="D47" s="107"/>
      <c r="E47" s="107"/>
      <c r="F47" s="108"/>
      <c r="G47" s="106"/>
      <c r="H47" s="106"/>
      <c r="I47" s="109"/>
      <c r="J47" s="109"/>
      <c r="K47" s="109"/>
      <c r="L47" s="109"/>
      <c r="M47" s="109"/>
      <c r="N47" s="147" t="s">
        <v>17</v>
      </c>
      <c r="O47" s="358" t="e">
        <f>SUM(O26:O46)</f>
        <v>#DIV/0!</v>
      </c>
      <c r="P47" s="359"/>
      <c r="Q47" s="361" t="e">
        <f>SUM(Q26:Q46)</f>
        <v>#DIV/0!</v>
      </c>
    </row>
    <row r="48" spans="1:17" s="4" customFormat="1" ht="15" customHeight="1">
      <c r="A48" s="7" t="s">
        <v>18</v>
      </c>
      <c r="B48" s="30" t="s">
        <v>22</v>
      </c>
      <c r="C48" s="6"/>
      <c r="D48" s="5"/>
      <c r="F48" s="6"/>
      <c r="G48" s="9"/>
      <c r="H48" s="10"/>
      <c r="I48" s="9"/>
      <c r="J48" s="6"/>
      <c r="K48" s="31"/>
      <c r="L48" s="11"/>
    </row>
    <row r="49" spans="1:17" s="4" customFormat="1" ht="15" customHeight="1">
      <c r="A49" s="409" t="s">
        <v>23</v>
      </c>
      <c r="B49" s="410"/>
      <c r="C49" s="410"/>
      <c r="D49" s="410"/>
      <c r="E49" s="410"/>
      <c r="F49" s="410"/>
      <c r="G49" s="410"/>
      <c r="H49" s="410"/>
      <c r="I49" s="410"/>
      <c r="J49" s="410"/>
      <c r="K49" s="410"/>
      <c r="L49" s="410"/>
      <c r="M49" s="410"/>
      <c r="N49" s="411"/>
      <c r="O49" s="12"/>
      <c r="P49" s="13" t="s">
        <v>24</v>
      </c>
    </row>
    <row r="50" spans="1:17" s="4" customFormat="1" ht="15" customHeight="1">
      <c r="A50" s="409" t="s">
        <v>25</v>
      </c>
      <c r="B50" s="410"/>
      <c r="C50" s="410"/>
      <c r="D50" s="410"/>
      <c r="E50" s="410"/>
      <c r="F50" s="410"/>
      <c r="G50" s="410"/>
      <c r="H50" s="410"/>
      <c r="I50" s="410"/>
      <c r="J50" s="410"/>
      <c r="K50" s="410"/>
      <c r="L50" s="410"/>
      <c r="M50" s="410"/>
      <c r="N50" s="411"/>
      <c r="O50" s="12"/>
      <c r="P50" s="13" t="s">
        <v>24</v>
      </c>
    </row>
    <row r="51" spans="1:17" s="4" customFormat="1" ht="15" customHeight="1">
      <c r="A51" s="409" t="s">
        <v>26</v>
      </c>
      <c r="B51" s="410"/>
      <c r="C51" s="410"/>
      <c r="D51" s="410"/>
      <c r="E51" s="410"/>
      <c r="F51" s="410"/>
      <c r="G51" s="410"/>
      <c r="H51" s="410"/>
      <c r="I51" s="410"/>
      <c r="J51" s="410"/>
      <c r="K51" s="410"/>
      <c r="L51" s="410"/>
      <c r="M51" s="410"/>
      <c r="N51" s="411"/>
      <c r="O51" s="12"/>
      <c r="P51" s="13" t="s">
        <v>24</v>
      </c>
    </row>
    <row r="52" spans="1:17" s="2" customFormat="1">
      <c r="B52" s="113" t="s">
        <v>16</v>
      </c>
      <c r="C52" s="80"/>
      <c r="D52" s="80"/>
      <c r="E52" s="80"/>
      <c r="F52" s="80"/>
      <c r="G52" s="55"/>
      <c r="H52" s="114"/>
      <c r="I52" s="115"/>
      <c r="J52" s="116"/>
      <c r="K52" s="81"/>
      <c r="L52" s="82"/>
      <c r="M52" s="81"/>
      <c r="N52" s="114"/>
    </row>
    <row r="53" spans="1:17" s="2" customFormat="1" ht="22.2" customHeight="1">
      <c r="A53" s="59" t="s">
        <v>18</v>
      </c>
      <c r="B53" s="421" t="s">
        <v>409</v>
      </c>
      <c r="C53" s="421"/>
      <c r="D53" s="421"/>
      <c r="E53" s="421"/>
      <c r="F53" s="421"/>
      <c r="G53" s="421"/>
      <c r="H53" s="421"/>
      <c r="I53" s="421"/>
      <c r="J53" s="421"/>
      <c r="K53" s="421"/>
      <c r="L53" s="421"/>
      <c r="M53" s="421"/>
      <c r="N53" s="421"/>
      <c r="O53" s="421"/>
      <c r="P53" s="421"/>
      <c r="Q53" s="421"/>
    </row>
    <row r="54" spans="1:17" s="2" customFormat="1" ht="22.2" customHeight="1">
      <c r="A54" s="125" t="s">
        <v>18</v>
      </c>
      <c r="B54" s="422" t="s">
        <v>408</v>
      </c>
      <c r="C54" s="422"/>
      <c r="D54" s="422"/>
      <c r="E54" s="422"/>
      <c r="F54" s="422"/>
      <c r="G54" s="422"/>
      <c r="H54" s="422"/>
      <c r="I54" s="422"/>
      <c r="J54" s="422"/>
      <c r="K54" s="422"/>
      <c r="L54" s="422"/>
      <c r="M54" s="422"/>
      <c r="N54" s="422"/>
      <c r="O54" s="422"/>
      <c r="P54" s="422"/>
      <c r="Q54" s="422"/>
    </row>
    <row r="55" spans="1:17" s="2" customFormat="1">
      <c r="A55" s="59" t="s">
        <v>18</v>
      </c>
      <c r="B55" s="117" t="s">
        <v>373</v>
      </c>
      <c r="C55" s="379"/>
      <c r="D55" s="379"/>
      <c r="E55" s="379"/>
      <c r="F55" s="379"/>
      <c r="G55" s="116"/>
      <c r="H55" s="82"/>
      <c r="I55" s="115"/>
      <c r="J55" s="116"/>
      <c r="K55" s="81"/>
      <c r="L55" s="82"/>
      <c r="M55" s="81"/>
      <c r="N55" s="114"/>
    </row>
    <row r="56" spans="1:17" s="2" customFormat="1">
      <c r="A56" s="59" t="s">
        <v>18</v>
      </c>
      <c r="B56" s="2" t="s">
        <v>138</v>
      </c>
      <c r="C56" s="80"/>
      <c r="D56" s="80"/>
      <c r="E56" s="80"/>
      <c r="F56" s="80"/>
      <c r="G56" s="55"/>
      <c r="H56" s="114"/>
      <c r="I56" s="115"/>
      <c r="J56" s="116"/>
      <c r="K56" s="81"/>
      <c r="L56" s="82"/>
      <c r="M56" s="81"/>
      <c r="N56" s="114"/>
    </row>
    <row r="57" spans="1:17" s="2" customFormat="1">
      <c r="A57" s="59" t="s">
        <v>18</v>
      </c>
      <c r="B57" s="83" t="s">
        <v>152</v>
      </c>
      <c r="C57" s="83"/>
      <c r="D57" s="83"/>
      <c r="E57" s="83"/>
      <c r="F57" s="83"/>
      <c r="G57" s="83"/>
      <c r="H57" s="115"/>
      <c r="I57" s="115"/>
      <c r="J57" s="83"/>
      <c r="N57" s="118"/>
    </row>
    <row r="58" spans="1:17" s="2" customFormat="1">
      <c r="A58" s="59" t="s">
        <v>18</v>
      </c>
      <c r="B58" s="83" t="s">
        <v>20</v>
      </c>
      <c r="C58" s="83"/>
      <c r="D58" s="83"/>
      <c r="E58" s="83"/>
      <c r="F58" s="83"/>
      <c r="G58" s="83"/>
      <c r="H58" s="115"/>
      <c r="I58" s="115"/>
      <c r="J58" s="83"/>
      <c r="N58" s="118"/>
    </row>
    <row r="59" spans="1:17" s="2" customFormat="1">
      <c r="A59" s="59" t="s">
        <v>18</v>
      </c>
      <c r="B59" s="83" t="s">
        <v>140</v>
      </c>
      <c r="C59" s="83"/>
      <c r="D59" s="83"/>
      <c r="E59" s="83"/>
      <c r="F59" s="83"/>
      <c r="G59" s="83"/>
      <c r="H59" s="115"/>
      <c r="I59" s="115"/>
      <c r="N59" s="118"/>
    </row>
    <row r="60" spans="1:17" s="4" customFormat="1">
      <c r="A60" s="15" t="s">
        <v>18</v>
      </c>
      <c r="B60" s="16" t="s">
        <v>30</v>
      </c>
      <c r="C60" s="16"/>
      <c r="D60" s="16"/>
      <c r="E60" s="16"/>
      <c r="F60" s="16"/>
      <c r="G60" s="16"/>
      <c r="H60" s="16"/>
      <c r="I60" s="16"/>
      <c r="J60" s="15"/>
      <c r="K60" s="29"/>
    </row>
    <row r="61" spans="1:17" s="2" customFormat="1">
      <c r="A61" s="59" t="s">
        <v>18</v>
      </c>
      <c r="B61" s="84" t="s">
        <v>19</v>
      </c>
      <c r="C61" s="84"/>
      <c r="D61" s="84"/>
      <c r="E61" s="84"/>
      <c r="F61" s="84"/>
      <c r="G61" s="85"/>
      <c r="H61" s="119"/>
      <c r="I61" s="119"/>
      <c r="J61" s="85"/>
      <c r="K61" s="86"/>
      <c r="L61" s="86"/>
      <c r="M61" s="86"/>
      <c r="N61" s="120"/>
      <c r="O61" s="86"/>
      <c r="P61" s="86"/>
      <c r="Q61" s="86"/>
    </row>
    <row r="62" spans="1:17" s="2" customFormat="1">
      <c r="B62" s="86" t="s">
        <v>141</v>
      </c>
      <c r="C62" s="86"/>
      <c r="D62" s="86"/>
      <c r="E62" s="86"/>
      <c r="F62" s="86"/>
      <c r="G62" s="86"/>
      <c r="H62" s="121"/>
      <c r="I62" s="121"/>
      <c r="J62" s="86"/>
      <c r="K62" s="86"/>
      <c r="L62" s="86"/>
      <c r="M62" s="86"/>
      <c r="N62" s="120"/>
      <c r="O62" s="86"/>
      <c r="P62" s="86"/>
      <c r="Q62" s="86"/>
    </row>
    <row r="63" spans="1:17" s="2" customFormat="1">
      <c r="A63" s="59"/>
      <c r="B63" s="84" t="s">
        <v>142</v>
      </c>
      <c r="C63" s="85"/>
      <c r="D63" s="85"/>
      <c r="E63" s="85"/>
      <c r="F63" s="85"/>
      <c r="G63" s="85"/>
      <c r="H63" s="119"/>
      <c r="I63" s="119"/>
      <c r="J63" s="85"/>
      <c r="K63" s="85"/>
      <c r="L63" s="122"/>
      <c r="M63" s="122"/>
      <c r="N63" s="123"/>
      <c r="O63" s="124"/>
      <c r="P63" s="86"/>
      <c r="Q63" s="86"/>
    </row>
    <row r="64" spans="1:17" s="87" customFormat="1">
      <c r="A64" s="125"/>
      <c r="B64" s="126"/>
      <c r="C64" s="64"/>
      <c r="D64" s="64"/>
      <c r="E64" s="64"/>
      <c r="F64" s="64"/>
      <c r="G64" s="64"/>
      <c r="H64" s="127"/>
      <c r="I64" s="127"/>
      <c r="J64" s="64"/>
      <c r="K64" s="64"/>
      <c r="L64" s="128"/>
      <c r="M64" s="128"/>
      <c r="N64" s="129"/>
      <c r="O64" s="130"/>
    </row>
    <row r="65" spans="1:17" s="4" customFormat="1">
      <c r="H65" s="25"/>
      <c r="I65" s="25"/>
      <c r="J65" s="26"/>
      <c r="K65" s="27" t="s">
        <v>27</v>
      </c>
      <c r="L65" s="25"/>
      <c r="M65" s="25"/>
    </row>
    <row r="66" spans="1:17">
      <c r="A66" s="60" t="s">
        <v>197</v>
      </c>
    </row>
    <row r="67" spans="1:17" s="2" customFormat="1" ht="40.799999999999997">
      <c r="A67" s="88" t="s">
        <v>115</v>
      </c>
      <c r="B67" s="88" t="s">
        <v>116</v>
      </c>
      <c r="C67" s="88" t="s">
        <v>117</v>
      </c>
      <c r="D67" s="89" t="s">
        <v>118</v>
      </c>
      <c r="E67" s="89" t="s">
        <v>119</v>
      </c>
      <c r="F67" s="88" t="s">
        <v>120</v>
      </c>
      <c r="G67" s="88" t="s">
        <v>407</v>
      </c>
      <c r="H67" s="88" t="s">
        <v>121</v>
      </c>
      <c r="I67" s="90" t="s">
        <v>122</v>
      </c>
      <c r="J67" s="91" t="s">
        <v>123</v>
      </c>
      <c r="K67" s="45" t="s">
        <v>124</v>
      </c>
      <c r="L67" s="45" t="s">
        <v>125</v>
      </c>
      <c r="M67" s="45" t="s">
        <v>36</v>
      </c>
      <c r="N67" s="92" t="s">
        <v>37</v>
      </c>
      <c r="O67" s="45" t="s">
        <v>126</v>
      </c>
      <c r="P67" s="45" t="s">
        <v>127</v>
      </c>
      <c r="Q67" s="45" t="s">
        <v>128</v>
      </c>
    </row>
    <row r="68" spans="1:17" s="2" customFormat="1">
      <c r="A68" s="41" t="s">
        <v>2</v>
      </c>
      <c r="B68" s="41" t="s">
        <v>3</v>
      </c>
      <c r="C68" s="41" t="s">
        <v>4</v>
      </c>
      <c r="D68" s="41" t="s">
        <v>5</v>
      </c>
      <c r="E68" s="41" t="s">
        <v>6</v>
      </c>
      <c r="F68" s="41" t="s">
        <v>7</v>
      </c>
      <c r="G68" s="41" t="s">
        <v>8</v>
      </c>
      <c r="H68" s="41" t="s">
        <v>9</v>
      </c>
      <c r="I68" s="48" t="s">
        <v>10</v>
      </c>
      <c r="J68" s="41" t="s">
        <v>11</v>
      </c>
      <c r="K68" s="41" t="s">
        <v>12</v>
      </c>
      <c r="L68" s="41" t="s">
        <v>129</v>
      </c>
      <c r="M68" s="41" t="s">
        <v>375</v>
      </c>
      <c r="N68" s="93" t="s">
        <v>14</v>
      </c>
      <c r="O68" s="94" t="s">
        <v>130</v>
      </c>
      <c r="P68" s="94" t="s">
        <v>131</v>
      </c>
      <c r="Q68" s="94" t="s">
        <v>132</v>
      </c>
    </row>
    <row r="69" spans="1:17" s="2" customFormat="1">
      <c r="A69" s="95" t="s">
        <v>15</v>
      </c>
      <c r="B69" s="143" t="s">
        <v>153</v>
      </c>
      <c r="C69" s="41">
        <v>60</v>
      </c>
      <c r="D69" s="155" t="s">
        <v>154</v>
      </c>
      <c r="E69" s="156" t="s">
        <v>144</v>
      </c>
      <c r="F69" s="41" t="s">
        <v>155</v>
      </c>
      <c r="G69" s="40">
        <v>24</v>
      </c>
      <c r="H69" s="39"/>
      <c r="I69" s="39"/>
      <c r="J69" s="135">
        <v>1</v>
      </c>
      <c r="K69" s="49"/>
      <c r="L69" s="40">
        <f t="shared" ref="L69" si="8">K69*J69</f>
        <v>0</v>
      </c>
      <c r="M69" s="136" t="e">
        <f t="shared" ref="M69" si="9">ROUND(G69/L69,2)</f>
        <v>#DIV/0!</v>
      </c>
      <c r="N69" s="79"/>
      <c r="O69" s="103" t="e">
        <f>ROUND(M69*N69,2)</f>
        <v>#DIV/0!</v>
      </c>
      <c r="P69" s="104">
        <v>0.08</v>
      </c>
      <c r="Q69" s="103" t="e">
        <f>ROUND(O69*P69+O69,2)</f>
        <v>#DIV/0!</v>
      </c>
    </row>
    <row r="70" spans="1:17" s="2" customFormat="1">
      <c r="A70" s="105"/>
      <c r="B70" s="106"/>
      <c r="C70" s="106"/>
      <c r="D70" s="107"/>
      <c r="E70" s="107"/>
      <c r="F70" s="108"/>
      <c r="G70" s="106"/>
      <c r="H70" s="106"/>
      <c r="I70" s="109"/>
      <c r="J70" s="109"/>
      <c r="K70" s="109"/>
      <c r="L70" s="109"/>
      <c r="M70" s="109"/>
      <c r="N70" s="110" t="s">
        <v>17</v>
      </c>
      <c r="O70" s="358" t="e">
        <f>SUM(O69:O69)</f>
        <v>#DIV/0!</v>
      </c>
      <c r="P70" s="359"/>
      <c r="Q70" s="360" t="e">
        <f>SUM(Q69:Q69)</f>
        <v>#DIV/0!</v>
      </c>
    </row>
    <row r="71" spans="1:17" s="4" customFormat="1" ht="15" customHeight="1">
      <c r="A71" s="7" t="s">
        <v>18</v>
      </c>
      <c r="B71" s="30" t="s">
        <v>22</v>
      </c>
      <c r="C71" s="6"/>
      <c r="D71" s="5"/>
      <c r="F71" s="6"/>
      <c r="G71" s="9"/>
      <c r="H71" s="10"/>
      <c r="I71" s="9"/>
      <c r="J71" s="6"/>
      <c r="K71" s="31"/>
      <c r="L71" s="11"/>
    </row>
    <row r="72" spans="1:17" s="4" customFormat="1" ht="15" customHeight="1">
      <c r="A72" s="409" t="s">
        <v>23</v>
      </c>
      <c r="B72" s="410"/>
      <c r="C72" s="410"/>
      <c r="D72" s="410"/>
      <c r="E72" s="410"/>
      <c r="F72" s="410"/>
      <c r="G72" s="410"/>
      <c r="H72" s="410"/>
      <c r="I72" s="410"/>
      <c r="J72" s="410"/>
      <c r="K72" s="410"/>
      <c r="L72" s="410"/>
      <c r="M72" s="410"/>
      <c r="N72" s="411"/>
      <c r="O72" s="12"/>
      <c r="P72" s="13" t="s">
        <v>24</v>
      </c>
    </row>
    <row r="73" spans="1:17" s="4" customFormat="1" ht="15" customHeight="1">
      <c r="A73" s="409" t="s">
        <v>25</v>
      </c>
      <c r="B73" s="410"/>
      <c r="C73" s="410"/>
      <c r="D73" s="410"/>
      <c r="E73" s="410"/>
      <c r="F73" s="410"/>
      <c r="G73" s="410"/>
      <c r="H73" s="410"/>
      <c r="I73" s="410"/>
      <c r="J73" s="410"/>
      <c r="K73" s="410"/>
      <c r="L73" s="410"/>
      <c r="M73" s="410"/>
      <c r="N73" s="411"/>
      <c r="O73" s="12"/>
      <c r="P73" s="13" t="s">
        <v>24</v>
      </c>
    </row>
    <row r="74" spans="1:17" s="4" customFormat="1" ht="15" customHeight="1">
      <c r="A74" s="409" t="s">
        <v>26</v>
      </c>
      <c r="B74" s="410"/>
      <c r="C74" s="410"/>
      <c r="D74" s="410"/>
      <c r="E74" s="410"/>
      <c r="F74" s="410"/>
      <c r="G74" s="410"/>
      <c r="H74" s="410"/>
      <c r="I74" s="410"/>
      <c r="J74" s="410"/>
      <c r="K74" s="410"/>
      <c r="L74" s="410"/>
      <c r="M74" s="410"/>
      <c r="N74" s="411"/>
      <c r="O74" s="12"/>
      <c r="P74" s="13" t="s">
        <v>24</v>
      </c>
    </row>
    <row r="75" spans="1:17" s="2" customFormat="1">
      <c r="B75" s="113" t="s">
        <v>16</v>
      </c>
      <c r="C75" s="80"/>
      <c r="D75" s="80"/>
      <c r="E75" s="80"/>
      <c r="F75" s="80"/>
      <c r="G75" s="55"/>
      <c r="H75" s="114"/>
      <c r="I75" s="115"/>
      <c r="J75" s="116"/>
      <c r="K75" s="81"/>
      <c r="L75" s="82"/>
      <c r="M75" s="81"/>
      <c r="N75" s="114"/>
    </row>
    <row r="76" spans="1:17" s="2" customFormat="1">
      <c r="A76" s="59" t="s">
        <v>18</v>
      </c>
      <c r="B76" s="113" t="s">
        <v>156</v>
      </c>
      <c r="C76" s="80"/>
      <c r="D76" s="80"/>
      <c r="E76" s="80"/>
      <c r="F76" s="80"/>
      <c r="G76" s="55"/>
      <c r="H76" s="114"/>
      <c r="I76" s="115"/>
      <c r="J76" s="116"/>
      <c r="K76" s="81"/>
      <c r="L76" s="82"/>
      <c r="M76" s="81"/>
      <c r="N76" s="114"/>
    </row>
    <row r="77" spans="1:17" s="2" customFormat="1">
      <c r="A77" s="59" t="s">
        <v>18</v>
      </c>
      <c r="B77" s="117" t="s">
        <v>373</v>
      </c>
      <c r="C77" s="379"/>
      <c r="D77" s="379"/>
      <c r="E77" s="379"/>
      <c r="F77" s="379"/>
      <c r="G77" s="116"/>
      <c r="H77" s="82"/>
      <c r="I77" s="115"/>
      <c r="J77" s="116"/>
      <c r="K77" s="81"/>
      <c r="L77" s="82"/>
      <c r="M77" s="81"/>
      <c r="N77" s="114"/>
    </row>
    <row r="78" spans="1:17" s="2" customFormat="1">
      <c r="A78" s="59" t="s">
        <v>18</v>
      </c>
      <c r="B78" s="2" t="s">
        <v>138</v>
      </c>
      <c r="C78" s="80"/>
      <c r="D78" s="80"/>
      <c r="E78" s="80"/>
      <c r="F78" s="80"/>
      <c r="G78" s="55"/>
      <c r="H78" s="114"/>
      <c r="I78" s="115"/>
      <c r="J78" s="116"/>
      <c r="K78" s="81"/>
      <c r="L78" s="82"/>
      <c r="M78" s="81"/>
      <c r="N78" s="114"/>
    </row>
    <row r="79" spans="1:17" s="2" customFormat="1">
      <c r="A79" s="59" t="s">
        <v>18</v>
      </c>
      <c r="B79" s="83" t="s">
        <v>152</v>
      </c>
      <c r="C79" s="83"/>
      <c r="D79" s="83"/>
      <c r="E79" s="83"/>
      <c r="F79" s="83"/>
      <c r="G79" s="83"/>
      <c r="H79" s="115"/>
      <c r="I79" s="115"/>
      <c r="J79" s="83"/>
      <c r="N79" s="118"/>
    </row>
    <row r="80" spans="1:17" s="2" customFormat="1">
      <c r="A80" s="59" t="s">
        <v>18</v>
      </c>
      <c r="B80" s="83" t="s">
        <v>20</v>
      </c>
      <c r="C80" s="83"/>
      <c r="D80" s="83"/>
      <c r="E80" s="83"/>
      <c r="F80" s="83"/>
      <c r="G80" s="83"/>
      <c r="H80" s="115"/>
      <c r="I80" s="115"/>
      <c r="J80" s="83"/>
      <c r="N80" s="118"/>
    </row>
    <row r="81" spans="1:17" s="2" customFormat="1">
      <c r="A81" s="59" t="s">
        <v>18</v>
      </c>
      <c r="B81" s="83" t="s">
        <v>140</v>
      </c>
      <c r="C81" s="83"/>
      <c r="D81" s="83"/>
      <c r="E81" s="83"/>
      <c r="F81" s="83"/>
      <c r="G81" s="83"/>
      <c r="H81" s="115"/>
      <c r="I81" s="115"/>
      <c r="N81" s="118"/>
    </row>
    <row r="82" spans="1:17" s="4" customFormat="1">
      <c r="A82" s="15" t="s">
        <v>18</v>
      </c>
      <c r="B82" s="16" t="s">
        <v>30</v>
      </c>
      <c r="C82" s="16"/>
      <c r="D82" s="16"/>
      <c r="E82" s="16"/>
      <c r="F82" s="16"/>
      <c r="G82" s="16"/>
      <c r="H82" s="16"/>
      <c r="I82" s="16"/>
      <c r="J82" s="15"/>
      <c r="K82" s="29"/>
    </row>
    <row r="83" spans="1:17" s="2" customFormat="1">
      <c r="A83" s="59" t="s">
        <v>18</v>
      </c>
      <c r="B83" s="84" t="s">
        <v>19</v>
      </c>
      <c r="C83" s="84"/>
      <c r="D83" s="84"/>
      <c r="E83" s="84"/>
      <c r="F83" s="84"/>
      <c r="G83" s="85"/>
      <c r="H83" s="119"/>
      <c r="I83" s="119"/>
      <c r="J83" s="85"/>
      <c r="K83" s="86"/>
      <c r="L83" s="86"/>
      <c r="M83" s="86"/>
      <c r="N83" s="120"/>
      <c r="O83" s="86"/>
      <c r="P83" s="86"/>
      <c r="Q83" s="86"/>
    </row>
    <row r="84" spans="1:17" s="2" customFormat="1">
      <c r="B84" s="86" t="s">
        <v>141</v>
      </c>
      <c r="C84" s="86"/>
      <c r="D84" s="86"/>
      <c r="E84" s="86"/>
      <c r="F84" s="86"/>
      <c r="G84" s="86"/>
      <c r="H84" s="121"/>
      <c r="I84" s="121"/>
      <c r="J84" s="86"/>
      <c r="K84" s="86"/>
      <c r="L84" s="86"/>
      <c r="M84" s="86"/>
      <c r="N84" s="120"/>
      <c r="O84" s="86"/>
      <c r="P84" s="86"/>
      <c r="Q84" s="86"/>
    </row>
    <row r="85" spans="1:17" s="2" customFormat="1">
      <c r="A85" s="59"/>
      <c r="B85" s="84" t="s">
        <v>142</v>
      </c>
      <c r="C85" s="85"/>
      <c r="D85" s="85"/>
      <c r="E85" s="85"/>
      <c r="F85" s="85"/>
      <c r="G85" s="85"/>
      <c r="H85" s="119"/>
      <c r="I85" s="119"/>
      <c r="J85" s="85"/>
      <c r="K85" s="85"/>
      <c r="L85" s="122"/>
      <c r="M85" s="122"/>
      <c r="N85" s="123"/>
      <c r="O85" s="124"/>
      <c r="P85" s="86"/>
      <c r="Q85" s="86"/>
    </row>
    <row r="86" spans="1:17" s="2" customFormat="1">
      <c r="A86" s="59"/>
      <c r="B86" s="126"/>
      <c r="C86" s="64"/>
      <c r="D86" s="64"/>
      <c r="E86" s="64"/>
      <c r="F86" s="64"/>
      <c r="G86" s="64"/>
      <c r="H86" s="127"/>
      <c r="I86" s="127"/>
      <c r="J86" s="64"/>
      <c r="K86" s="64"/>
      <c r="L86" s="128"/>
      <c r="M86" s="128"/>
      <c r="N86" s="129"/>
      <c r="O86" s="130"/>
      <c r="P86" s="87"/>
      <c r="Q86" s="87"/>
    </row>
    <row r="87" spans="1:17" s="4" customFormat="1">
      <c r="H87" s="25"/>
      <c r="I87" s="25"/>
      <c r="J87" s="26"/>
      <c r="K87" s="27" t="s">
        <v>27</v>
      </c>
      <c r="L87" s="25"/>
      <c r="M87" s="25"/>
    </row>
    <row r="88" spans="1:17">
      <c r="A88" s="43" t="s">
        <v>198</v>
      </c>
      <c r="B88" s="1"/>
      <c r="C88" s="1"/>
      <c r="D88" s="1"/>
      <c r="E88" s="1"/>
      <c r="F88" s="1"/>
    </row>
    <row r="89" spans="1:17" s="2" customFormat="1" ht="40.799999999999997">
      <c r="A89" s="88" t="s">
        <v>115</v>
      </c>
      <c r="B89" s="88" t="s">
        <v>116</v>
      </c>
      <c r="C89" s="88" t="s">
        <v>117</v>
      </c>
      <c r="D89" s="89" t="s">
        <v>118</v>
      </c>
      <c r="E89" s="89" t="s">
        <v>119</v>
      </c>
      <c r="F89" s="88" t="s">
        <v>120</v>
      </c>
      <c r="G89" s="88" t="s">
        <v>407</v>
      </c>
      <c r="H89" s="88" t="s">
        <v>121</v>
      </c>
      <c r="I89" s="90" t="s">
        <v>122</v>
      </c>
      <c r="J89" s="91" t="s">
        <v>123</v>
      </c>
      <c r="K89" s="45" t="s">
        <v>124</v>
      </c>
      <c r="L89" s="45" t="s">
        <v>125</v>
      </c>
      <c r="M89" s="45" t="s">
        <v>36</v>
      </c>
      <c r="N89" s="92" t="s">
        <v>37</v>
      </c>
      <c r="O89" s="45" t="s">
        <v>126</v>
      </c>
      <c r="P89" s="45" t="s">
        <v>127</v>
      </c>
      <c r="Q89" s="45" t="s">
        <v>128</v>
      </c>
    </row>
    <row r="90" spans="1:17" s="2" customFormat="1">
      <c r="A90" s="41" t="s">
        <v>2</v>
      </c>
      <c r="B90" s="41" t="s">
        <v>3</v>
      </c>
      <c r="C90" s="41" t="s">
        <v>4</v>
      </c>
      <c r="D90" s="41" t="s">
        <v>5</v>
      </c>
      <c r="E90" s="41" t="s">
        <v>6</v>
      </c>
      <c r="F90" s="41" t="s">
        <v>7</v>
      </c>
      <c r="G90" s="41" t="s">
        <v>8</v>
      </c>
      <c r="H90" s="41" t="s">
        <v>9</v>
      </c>
      <c r="I90" s="48" t="s">
        <v>10</v>
      </c>
      <c r="J90" s="41" t="s">
        <v>11</v>
      </c>
      <c r="K90" s="41" t="s">
        <v>12</v>
      </c>
      <c r="L90" s="41" t="s">
        <v>129</v>
      </c>
      <c r="M90" s="41" t="s">
        <v>375</v>
      </c>
      <c r="N90" s="93" t="s">
        <v>14</v>
      </c>
      <c r="O90" s="94" t="s">
        <v>130</v>
      </c>
      <c r="P90" s="94" t="s">
        <v>131</v>
      </c>
      <c r="Q90" s="94" t="s">
        <v>132</v>
      </c>
    </row>
    <row r="91" spans="1:17" s="2" customFormat="1" ht="20.399999999999999">
      <c r="A91" s="131">
        <v>1</v>
      </c>
      <c r="B91" s="131" t="s">
        <v>157</v>
      </c>
      <c r="C91" s="338" t="s">
        <v>158</v>
      </c>
      <c r="D91" s="131">
        <v>17</v>
      </c>
      <c r="E91" s="40" t="s">
        <v>144</v>
      </c>
      <c r="F91" s="40" t="s">
        <v>145</v>
      </c>
      <c r="G91" s="131">
        <v>72</v>
      </c>
      <c r="H91" s="39"/>
      <c r="I91" s="143"/>
      <c r="J91" s="135">
        <v>1</v>
      </c>
      <c r="K91" s="49"/>
      <c r="L91" s="131">
        <f t="shared" ref="L91:L92" si="10">K91*J91</f>
        <v>0</v>
      </c>
      <c r="M91" s="50" t="e">
        <f t="shared" ref="M91" si="11">ROUND(G91/L91,2)</f>
        <v>#DIV/0!</v>
      </c>
      <c r="N91" s="313"/>
      <c r="O91" s="330" t="e">
        <f>ROUND(M91*N91,2)</f>
        <v>#DIV/0!</v>
      </c>
      <c r="P91" s="104">
        <v>0.08</v>
      </c>
      <c r="Q91" s="330" t="e">
        <f>ROUND(O91*P91+O91,2)</f>
        <v>#DIV/0!</v>
      </c>
    </row>
    <row r="92" spans="1:17" s="2" customFormat="1" ht="20.399999999999999">
      <c r="A92" s="131">
        <v>2</v>
      </c>
      <c r="B92" s="131" t="s">
        <v>157</v>
      </c>
      <c r="C92" s="338" t="s">
        <v>158</v>
      </c>
      <c r="D92" s="131">
        <v>24</v>
      </c>
      <c r="E92" s="40" t="s">
        <v>162</v>
      </c>
      <c r="F92" s="40" t="s">
        <v>163</v>
      </c>
      <c r="G92" s="131">
        <v>144</v>
      </c>
      <c r="H92" s="338"/>
      <c r="I92" s="143"/>
      <c r="J92" s="135">
        <v>1</v>
      </c>
      <c r="K92" s="49"/>
      <c r="L92" s="131">
        <f t="shared" si="10"/>
        <v>0</v>
      </c>
      <c r="M92" s="50" t="e">
        <f t="shared" ref="M92" si="12">ROUND(G92/L92,2)</f>
        <v>#DIV/0!</v>
      </c>
      <c r="N92" s="313"/>
      <c r="O92" s="330" t="e">
        <f>ROUND(M92*N92,2)</f>
        <v>#DIV/0!</v>
      </c>
      <c r="P92" s="104">
        <v>0.08</v>
      </c>
      <c r="Q92" s="330" t="e">
        <f>ROUND(O92*P92+O92,2)</f>
        <v>#DIV/0!</v>
      </c>
    </row>
    <row r="93" spans="1:17" s="2" customFormat="1" ht="20.399999999999999">
      <c r="A93" s="131">
        <v>3</v>
      </c>
      <c r="B93" s="40" t="s">
        <v>143</v>
      </c>
      <c r="C93" s="338" t="s">
        <v>158</v>
      </c>
      <c r="D93" s="40">
        <v>22</v>
      </c>
      <c r="E93" s="40" t="s">
        <v>144</v>
      </c>
      <c r="F93" s="40" t="s">
        <v>145</v>
      </c>
      <c r="G93" s="40">
        <v>144</v>
      </c>
      <c r="H93" s="39"/>
      <c r="I93" s="39"/>
      <c r="J93" s="135">
        <v>1</v>
      </c>
      <c r="K93" s="49"/>
      <c r="L93" s="131">
        <f t="shared" ref="L93:L98" si="13">K93*J93</f>
        <v>0</v>
      </c>
      <c r="M93" s="50" t="e">
        <f t="shared" ref="M93:M98" si="14">ROUND(G93/L93,2)</f>
        <v>#DIV/0!</v>
      </c>
      <c r="N93" s="313"/>
      <c r="O93" s="330" t="e">
        <f>ROUND(M93*N93,2)</f>
        <v>#DIV/0!</v>
      </c>
      <c r="P93" s="104">
        <v>0.08</v>
      </c>
      <c r="Q93" s="330" t="e">
        <f>ROUND(O93*P93+O93,2)</f>
        <v>#DIV/0!</v>
      </c>
    </row>
    <row r="94" spans="1:17" s="2" customFormat="1" ht="20.399999999999999">
      <c r="A94" s="131">
        <v>4</v>
      </c>
      <c r="B94" s="40" t="s">
        <v>146</v>
      </c>
      <c r="C94" s="338" t="s">
        <v>158</v>
      </c>
      <c r="D94" s="40">
        <v>22</v>
      </c>
      <c r="E94" s="40" t="s">
        <v>144</v>
      </c>
      <c r="F94" s="40" t="s">
        <v>145</v>
      </c>
      <c r="G94" s="40">
        <v>144</v>
      </c>
      <c r="H94" s="39"/>
      <c r="I94" s="39"/>
      <c r="J94" s="135">
        <v>1</v>
      </c>
      <c r="K94" s="49"/>
      <c r="L94" s="131">
        <f t="shared" si="13"/>
        <v>0</v>
      </c>
      <c r="M94" s="50" t="e">
        <f t="shared" si="14"/>
        <v>#DIV/0!</v>
      </c>
      <c r="N94" s="313"/>
      <c r="O94" s="330" t="e">
        <f>ROUND(M94*N94,2)</f>
        <v>#DIV/0!</v>
      </c>
      <c r="P94" s="104">
        <v>0.08</v>
      </c>
      <c r="Q94" s="330" t="e">
        <f>ROUND(O94*P94+O94,2)</f>
        <v>#DIV/0!</v>
      </c>
    </row>
    <row r="95" spans="1:17" s="2" customFormat="1">
      <c r="A95" s="131">
        <v>5</v>
      </c>
      <c r="B95" s="40" t="s">
        <v>143</v>
      </c>
      <c r="C95" s="338">
        <v>70</v>
      </c>
      <c r="D95" s="40">
        <v>26</v>
      </c>
      <c r="E95" s="40" t="s">
        <v>144</v>
      </c>
      <c r="F95" s="40" t="s">
        <v>145</v>
      </c>
      <c r="G95" s="40">
        <v>360</v>
      </c>
      <c r="H95" s="39"/>
      <c r="I95" s="39"/>
      <c r="J95" s="135">
        <v>1</v>
      </c>
      <c r="K95" s="49"/>
      <c r="L95" s="131">
        <f t="shared" si="13"/>
        <v>0</v>
      </c>
      <c r="M95" s="50" t="e">
        <f t="shared" si="14"/>
        <v>#DIV/0!</v>
      </c>
      <c r="N95" s="313"/>
      <c r="O95" s="330" t="e">
        <f t="shared" ref="O95:O98" si="15">ROUND(M95*N95,2)</f>
        <v>#DIV/0!</v>
      </c>
      <c r="P95" s="104">
        <v>0.08</v>
      </c>
      <c r="Q95" s="330" t="e">
        <f t="shared" ref="Q95:Q98" si="16">ROUND(O95*P95+O95,2)</f>
        <v>#DIV/0!</v>
      </c>
    </row>
    <row r="96" spans="1:17" s="2" customFormat="1">
      <c r="A96" s="131">
        <v>6</v>
      </c>
      <c r="B96" s="40" t="s">
        <v>146</v>
      </c>
      <c r="C96" s="338">
        <v>70</v>
      </c>
      <c r="D96" s="40">
        <v>26</v>
      </c>
      <c r="E96" s="40" t="s">
        <v>144</v>
      </c>
      <c r="F96" s="40" t="s">
        <v>145</v>
      </c>
      <c r="G96" s="40">
        <v>360</v>
      </c>
      <c r="H96" s="39"/>
      <c r="I96" s="39"/>
      <c r="J96" s="135">
        <v>1</v>
      </c>
      <c r="K96" s="49"/>
      <c r="L96" s="131">
        <f t="shared" si="13"/>
        <v>0</v>
      </c>
      <c r="M96" s="50" t="e">
        <f t="shared" si="14"/>
        <v>#DIV/0!</v>
      </c>
      <c r="N96" s="313"/>
      <c r="O96" s="330" t="e">
        <f t="shared" si="15"/>
        <v>#DIV/0!</v>
      </c>
      <c r="P96" s="104">
        <v>0.08</v>
      </c>
      <c r="Q96" s="330" t="e">
        <f t="shared" si="16"/>
        <v>#DIV/0!</v>
      </c>
    </row>
    <row r="97" spans="1:17" s="2" customFormat="1">
      <c r="A97" s="131">
        <v>7</v>
      </c>
      <c r="B97" s="40">
        <v>1</v>
      </c>
      <c r="C97" s="40" t="s">
        <v>159</v>
      </c>
      <c r="D97" s="40">
        <v>48</v>
      </c>
      <c r="E97" s="40" t="s">
        <v>144</v>
      </c>
      <c r="F97" s="338" t="s">
        <v>145</v>
      </c>
      <c r="G97" s="40">
        <v>360</v>
      </c>
      <c r="H97" s="40"/>
      <c r="I97" s="39"/>
      <c r="J97" s="135">
        <v>1</v>
      </c>
      <c r="K97" s="49"/>
      <c r="L97" s="131">
        <f t="shared" si="13"/>
        <v>0</v>
      </c>
      <c r="M97" s="50" t="e">
        <f t="shared" si="14"/>
        <v>#DIV/0!</v>
      </c>
      <c r="N97" s="313"/>
      <c r="O97" s="330" t="e">
        <f t="shared" si="15"/>
        <v>#DIV/0!</v>
      </c>
      <c r="P97" s="104">
        <v>0.08</v>
      </c>
      <c r="Q97" s="330" t="e">
        <f t="shared" si="16"/>
        <v>#DIV/0!</v>
      </c>
    </row>
    <row r="98" spans="1:17" s="2" customFormat="1">
      <c r="A98" s="131">
        <v>8</v>
      </c>
      <c r="B98" s="40">
        <v>1</v>
      </c>
      <c r="C98" s="40" t="s">
        <v>159</v>
      </c>
      <c r="D98" s="40">
        <v>48</v>
      </c>
      <c r="E98" s="40" t="s">
        <v>144</v>
      </c>
      <c r="F98" s="40" t="s">
        <v>145</v>
      </c>
      <c r="G98" s="40">
        <v>360</v>
      </c>
      <c r="H98" s="40"/>
      <c r="I98" s="39"/>
      <c r="J98" s="135">
        <v>1</v>
      </c>
      <c r="K98" s="49"/>
      <c r="L98" s="131">
        <f t="shared" si="13"/>
        <v>0</v>
      </c>
      <c r="M98" s="50" t="e">
        <f t="shared" si="14"/>
        <v>#DIV/0!</v>
      </c>
      <c r="N98" s="313"/>
      <c r="O98" s="330" t="e">
        <f t="shared" si="15"/>
        <v>#DIV/0!</v>
      </c>
      <c r="P98" s="104">
        <v>0.08</v>
      </c>
      <c r="Q98" s="330" t="e">
        <f t="shared" si="16"/>
        <v>#DIV/0!</v>
      </c>
    </row>
    <row r="99" spans="1:17" s="2" customFormat="1">
      <c r="A99" s="105"/>
      <c r="B99" s="106"/>
      <c r="C99" s="106"/>
      <c r="D99" s="107"/>
      <c r="E99" s="107"/>
      <c r="F99" s="108"/>
      <c r="G99" s="106"/>
      <c r="H99" s="106"/>
      <c r="I99" s="109"/>
      <c r="J99" s="109"/>
      <c r="K99" s="109"/>
      <c r="L99" s="109"/>
      <c r="M99" s="109"/>
      <c r="N99" s="147" t="s">
        <v>17</v>
      </c>
      <c r="O99" s="356" t="e">
        <f>SUM(O91:O98)</f>
        <v>#DIV/0!</v>
      </c>
      <c r="P99" s="109"/>
      <c r="Q99" s="357" t="e">
        <f>SUM(Q91:Q98)</f>
        <v>#DIV/0!</v>
      </c>
    </row>
    <row r="100" spans="1:17" s="4" customFormat="1" ht="15" customHeight="1">
      <c r="A100" s="7" t="s">
        <v>18</v>
      </c>
      <c r="B100" s="30" t="s">
        <v>22</v>
      </c>
      <c r="C100" s="6"/>
      <c r="D100" s="5"/>
      <c r="F100" s="6"/>
      <c r="G100" s="9"/>
      <c r="H100" s="10"/>
      <c r="I100" s="9"/>
      <c r="J100" s="6"/>
      <c r="K100" s="31"/>
      <c r="L100" s="11"/>
    </row>
    <row r="101" spans="1:17" s="4" customFormat="1" ht="15" customHeight="1">
      <c r="A101" s="409" t="s">
        <v>23</v>
      </c>
      <c r="B101" s="410"/>
      <c r="C101" s="410"/>
      <c r="D101" s="410"/>
      <c r="E101" s="410"/>
      <c r="F101" s="410"/>
      <c r="G101" s="410"/>
      <c r="H101" s="410"/>
      <c r="I101" s="410"/>
      <c r="J101" s="410"/>
      <c r="K101" s="410"/>
      <c r="L101" s="410"/>
      <c r="M101" s="410"/>
      <c r="N101" s="411"/>
      <c r="O101" s="12"/>
      <c r="P101" s="13" t="s">
        <v>24</v>
      </c>
    </row>
    <row r="102" spans="1:17" s="4" customFormat="1" ht="15" customHeight="1">
      <c r="A102" s="409" t="s">
        <v>25</v>
      </c>
      <c r="B102" s="410"/>
      <c r="C102" s="410"/>
      <c r="D102" s="410"/>
      <c r="E102" s="410"/>
      <c r="F102" s="410"/>
      <c r="G102" s="410"/>
      <c r="H102" s="410"/>
      <c r="I102" s="410"/>
      <c r="J102" s="410"/>
      <c r="K102" s="410"/>
      <c r="L102" s="410"/>
      <c r="M102" s="410"/>
      <c r="N102" s="411"/>
      <c r="O102" s="12"/>
      <c r="P102" s="13" t="s">
        <v>24</v>
      </c>
    </row>
    <row r="103" spans="1:17" s="4" customFormat="1" ht="15" customHeight="1">
      <c r="A103" s="409" t="s">
        <v>26</v>
      </c>
      <c r="B103" s="410"/>
      <c r="C103" s="410"/>
      <c r="D103" s="410"/>
      <c r="E103" s="410"/>
      <c r="F103" s="410"/>
      <c r="G103" s="410"/>
      <c r="H103" s="410"/>
      <c r="I103" s="410"/>
      <c r="J103" s="410"/>
      <c r="K103" s="410"/>
      <c r="L103" s="410"/>
      <c r="M103" s="410"/>
      <c r="N103" s="411"/>
      <c r="O103" s="12"/>
      <c r="P103" s="13" t="s">
        <v>24</v>
      </c>
    </row>
    <row r="104" spans="1:17" s="2" customFormat="1">
      <c r="B104" s="113" t="s">
        <v>16</v>
      </c>
      <c r="C104" s="80"/>
      <c r="D104" s="80"/>
      <c r="E104" s="80"/>
      <c r="F104" s="80"/>
      <c r="G104" s="55"/>
      <c r="H104" s="114"/>
      <c r="I104" s="115"/>
      <c r="J104" s="116"/>
      <c r="K104" s="81"/>
      <c r="L104" s="82"/>
      <c r="M104" s="81"/>
      <c r="N104" s="114"/>
    </row>
    <row r="105" spans="1:17" s="2" customFormat="1" ht="28.8" customHeight="1">
      <c r="A105" s="59" t="s">
        <v>18</v>
      </c>
      <c r="B105" s="422" t="s">
        <v>410</v>
      </c>
      <c r="C105" s="422"/>
      <c r="D105" s="422"/>
      <c r="E105" s="422"/>
      <c r="F105" s="422"/>
      <c r="G105" s="422"/>
      <c r="H105" s="422"/>
      <c r="I105" s="422"/>
      <c r="J105" s="422"/>
      <c r="K105" s="422"/>
      <c r="L105" s="422"/>
      <c r="M105" s="422"/>
      <c r="N105" s="422"/>
      <c r="O105" s="422"/>
      <c r="P105" s="422"/>
      <c r="Q105" s="422"/>
    </row>
    <row r="106" spans="1:17" s="2" customFormat="1">
      <c r="A106" s="59" t="s">
        <v>18</v>
      </c>
      <c r="B106" s="117" t="s">
        <v>373</v>
      </c>
      <c r="C106" s="379"/>
      <c r="D106" s="379"/>
      <c r="E106" s="379"/>
      <c r="F106" s="379"/>
      <c r="G106" s="116"/>
      <c r="H106" s="82"/>
      <c r="I106" s="115"/>
      <c r="J106" s="116"/>
      <c r="K106" s="81"/>
      <c r="L106" s="82"/>
      <c r="M106" s="81"/>
      <c r="N106" s="114"/>
    </row>
    <row r="107" spans="1:17" s="2" customFormat="1">
      <c r="A107" s="59" t="s">
        <v>18</v>
      </c>
      <c r="B107" s="2" t="s">
        <v>138</v>
      </c>
      <c r="C107" s="80"/>
      <c r="D107" s="80"/>
      <c r="E107" s="80"/>
      <c r="F107" s="80"/>
      <c r="G107" s="55"/>
      <c r="H107" s="114"/>
      <c r="I107" s="115"/>
      <c r="J107" s="116"/>
      <c r="K107" s="81"/>
      <c r="L107" s="82"/>
      <c r="M107" s="81"/>
      <c r="N107" s="114"/>
    </row>
    <row r="108" spans="1:17" s="2" customFormat="1">
      <c r="A108" s="59" t="s">
        <v>18</v>
      </c>
      <c r="B108" s="83" t="s">
        <v>152</v>
      </c>
      <c r="C108" s="83"/>
      <c r="D108" s="83"/>
      <c r="E108" s="83"/>
      <c r="F108" s="83"/>
      <c r="G108" s="83"/>
      <c r="H108" s="115"/>
      <c r="I108" s="115"/>
      <c r="J108" s="83"/>
      <c r="N108" s="118"/>
    </row>
    <row r="109" spans="1:17" s="2" customFormat="1">
      <c r="A109" s="59" t="s">
        <v>18</v>
      </c>
      <c r="B109" s="83" t="s">
        <v>20</v>
      </c>
      <c r="C109" s="83"/>
      <c r="D109" s="83"/>
      <c r="E109" s="83"/>
      <c r="F109" s="83"/>
      <c r="G109" s="83"/>
      <c r="H109" s="115"/>
      <c r="I109" s="115"/>
      <c r="J109" s="83"/>
      <c r="N109" s="118"/>
    </row>
    <row r="110" spans="1:17" s="2" customFormat="1">
      <c r="A110" s="59" t="s">
        <v>18</v>
      </c>
      <c r="B110" s="83" t="s">
        <v>140</v>
      </c>
      <c r="C110" s="83"/>
      <c r="D110" s="83"/>
      <c r="E110" s="83"/>
      <c r="F110" s="83"/>
      <c r="G110" s="83"/>
      <c r="H110" s="115"/>
      <c r="I110" s="115"/>
      <c r="N110" s="118"/>
    </row>
    <row r="111" spans="1:17" s="4" customFormat="1">
      <c r="A111" s="15" t="s">
        <v>18</v>
      </c>
      <c r="B111" s="16" t="s">
        <v>30</v>
      </c>
      <c r="C111" s="16"/>
      <c r="D111" s="16"/>
      <c r="E111" s="16"/>
      <c r="F111" s="16"/>
      <c r="G111" s="16"/>
      <c r="H111" s="16"/>
      <c r="I111" s="16"/>
      <c r="J111" s="15"/>
      <c r="K111" s="29"/>
    </row>
    <row r="112" spans="1:17" s="2" customFormat="1">
      <c r="A112" s="59" t="s">
        <v>18</v>
      </c>
      <c r="B112" s="84" t="s">
        <v>19</v>
      </c>
      <c r="C112" s="84"/>
      <c r="D112" s="84"/>
      <c r="E112" s="84"/>
      <c r="F112" s="84"/>
      <c r="G112" s="85"/>
      <c r="H112" s="119"/>
      <c r="I112" s="119"/>
      <c r="J112" s="85"/>
      <c r="K112" s="86"/>
      <c r="L112" s="86"/>
      <c r="M112" s="86"/>
      <c r="N112" s="120"/>
      <c r="O112" s="86"/>
      <c r="P112" s="86"/>
      <c r="Q112" s="86"/>
    </row>
    <row r="113" spans="1:17" s="2" customFormat="1">
      <c r="B113" s="86" t="s">
        <v>141</v>
      </c>
      <c r="C113" s="86"/>
      <c r="D113" s="86"/>
      <c r="E113" s="86"/>
      <c r="F113" s="86"/>
      <c r="G113" s="86"/>
      <c r="H113" s="121"/>
      <c r="I113" s="121"/>
      <c r="J113" s="86"/>
      <c r="K113" s="86"/>
      <c r="L113" s="86"/>
      <c r="M113" s="86"/>
      <c r="N113" s="120"/>
      <c r="O113" s="86"/>
      <c r="P113" s="86"/>
      <c r="Q113" s="86"/>
    </row>
    <row r="114" spans="1:17" s="2" customFormat="1">
      <c r="A114" s="59"/>
      <c r="B114" s="84" t="s">
        <v>142</v>
      </c>
      <c r="C114" s="85"/>
      <c r="D114" s="85"/>
      <c r="E114" s="85"/>
      <c r="F114" s="85"/>
      <c r="G114" s="85"/>
      <c r="H114" s="119"/>
      <c r="I114" s="119"/>
      <c r="J114" s="85"/>
      <c r="K114" s="85"/>
      <c r="L114" s="122"/>
      <c r="M114" s="122"/>
      <c r="N114" s="123"/>
      <c r="O114" s="124"/>
      <c r="P114" s="86"/>
      <c r="Q114" s="86"/>
    </row>
    <row r="115" spans="1:17" s="2" customFormat="1">
      <c r="A115" s="59"/>
      <c r="B115" s="126"/>
      <c r="C115" s="64"/>
      <c r="D115" s="64"/>
      <c r="E115" s="64"/>
      <c r="F115" s="64"/>
      <c r="G115" s="64"/>
      <c r="H115" s="127"/>
      <c r="I115" s="127"/>
      <c r="J115" s="64"/>
      <c r="K115" s="64"/>
      <c r="L115" s="128"/>
      <c r="M115" s="128"/>
      <c r="N115" s="129"/>
      <c r="O115" s="130"/>
      <c r="P115" s="87"/>
      <c r="Q115" s="87"/>
    </row>
    <row r="116" spans="1:17" s="4" customFormat="1">
      <c r="H116" s="25"/>
      <c r="I116" s="25"/>
      <c r="J116" s="26"/>
      <c r="K116" s="27" t="s">
        <v>27</v>
      </c>
      <c r="L116" s="25"/>
      <c r="M116" s="25"/>
    </row>
    <row r="117" spans="1:17">
      <c r="A117" s="43" t="s">
        <v>199</v>
      </c>
      <c r="B117" s="1"/>
      <c r="C117" s="1"/>
      <c r="D117" s="1"/>
      <c r="E117" s="1"/>
      <c r="F117" s="1"/>
    </row>
    <row r="118" spans="1:17" s="2" customFormat="1" ht="40.799999999999997">
      <c r="A118" s="88" t="s">
        <v>115</v>
      </c>
      <c r="B118" s="88" t="s">
        <v>116</v>
      </c>
      <c r="C118" s="88" t="s">
        <v>117</v>
      </c>
      <c r="D118" s="89" t="s">
        <v>118</v>
      </c>
      <c r="E118" s="89" t="s">
        <v>119</v>
      </c>
      <c r="F118" s="88" t="s">
        <v>120</v>
      </c>
      <c r="G118" s="88" t="s">
        <v>407</v>
      </c>
      <c r="H118" s="88" t="s">
        <v>121</v>
      </c>
      <c r="I118" s="90" t="s">
        <v>122</v>
      </c>
      <c r="J118" s="91" t="s">
        <v>123</v>
      </c>
      <c r="K118" s="45" t="s">
        <v>124</v>
      </c>
      <c r="L118" s="45" t="s">
        <v>125</v>
      </c>
      <c r="M118" s="45" t="s">
        <v>36</v>
      </c>
      <c r="N118" s="92" t="s">
        <v>37</v>
      </c>
      <c r="O118" s="45" t="s">
        <v>126</v>
      </c>
      <c r="P118" s="45" t="s">
        <v>127</v>
      </c>
      <c r="Q118" s="45" t="s">
        <v>128</v>
      </c>
    </row>
    <row r="119" spans="1:17" s="2" customFormat="1">
      <c r="A119" s="41" t="s">
        <v>2</v>
      </c>
      <c r="B119" s="41" t="s">
        <v>3</v>
      </c>
      <c r="C119" s="41" t="s">
        <v>4</v>
      </c>
      <c r="D119" s="41" t="s">
        <v>5</v>
      </c>
      <c r="E119" s="41" t="s">
        <v>6</v>
      </c>
      <c r="F119" s="41" t="s">
        <v>7</v>
      </c>
      <c r="G119" s="41" t="s">
        <v>8</v>
      </c>
      <c r="H119" s="41" t="s">
        <v>9</v>
      </c>
      <c r="I119" s="48" t="s">
        <v>10</v>
      </c>
      <c r="J119" s="41" t="s">
        <v>11</v>
      </c>
      <c r="K119" s="41" t="s">
        <v>12</v>
      </c>
      <c r="L119" s="41" t="s">
        <v>129</v>
      </c>
      <c r="M119" s="41" t="s">
        <v>375</v>
      </c>
      <c r="N119" s="93" t="s">
        <v>14</v>
      </c>
      <c r="O119" s="94" t="s">
        <v>130</v>
      </c>
      <c r="P119" s="94" t="s">
        <v>131</v>
      </c>
      <c r="Q119" s="94" t="s">
        <v>132</v>
      </c>
    </row>
    <row r="120" spans="1:17" s="2" customFormat="1" ht="79.8" customHeight="1">
      <c r="A120" s="131">
        <v>1</v>
      </c>
      <c r="B120" s="427" t="s">
        <v>160</v>
      </c>
      <c r="C120" s="428"/>
      <c r="D120" s="428"/>
      <c r="E120" s="428"/>
      <c r="F120" s="428"/>
      <c r="G120" s="40">
        <v>72</v>
      </c>
      <c r="H120" s="44"/>
      <c r="I120" s="158"/>
      <c r="J120" s="40">
        <v>1</v>
      </c>
      <c r="K120" s="49"/>
      <c r="L120" s="40">
        <f t="shared" ref="L120" si="17">K120*J120</f>
        <v>0</v>
      </c>
      <c r="M120" s="50" t="e">
        <f t="shared" ref="M120" si="18">ROUND(G120/L120,2)</f>
        <v>#DIV/0!</v>
      </c>
      <c r="N120" s="79"/>
      <c r="O120" s="103" t="e">
        <f t="shared" ref="O120:O131" si="19">ROUND(M120*N120,2)</f>
        <v>#DIV/0!</v>
      </c>
      <c r="P120" s="104">
        <v>0.08</v>
      </c>
      <c r="Q120" s="103" t="e">
        <f t="shared" ref="Q120:Q131" si="20">ROUND(O120*P120+O120,2)</f>
        <v>#DIV/0!</v>
      </c>
    </row>
    <row r="121" spans="1:17" s="2" customFormat="1" ht="32.4" customHeight="1">
      <c r="A121" s="131">
        <v>2</v>
      </c>
      <c r="B121" s="429" t="s">
        <v>161</v>
      </c>
      <c r="C121" s="430"/>
      <c r="D121" s="430"/>
      <c r="E121" s="430"/>
      <c r="F121" s="430"/>
      <c r="G121" s="40">
        <v>72</v>
      </c>
      <c r="H121" s="44"/>
      <c r="I121" s="158"/>
      <c r="J121" s="40">
        <v>1</v>
      </c>
      <c r="K121" s="49"/>
      <c r="L121" s="40">
        <f t="shared" ref="L121:L131" si="21">K121*J121</f>
        <v>0</v>
      </c>
      <c r="M121" s="50" t="e">
        <f t="shared" ref="M121:M131" si="22">ROUND(G121/L121,2)</f>
        <v>#DIV/0!</v>
      </c>
      <c r="N121" s="79"/>
      <c r="O121" s="103" t="e">
        <f t="shared" si="19"/>
        <v>#DIV/0!</v>
      </c>
      <c r="P121" s="104">
        <v>0.08</v>
      </c>
      <c r="Q121" s="103" t="e">
        <f t="shared" si="20"/>
        <v>#DIV/0!</v>
      </c>
    </row>
    <row r="122" spans="1:17" s="2" customFormat="1" ht="20.399999999999999">
      <c r="A122" s="131">
        <v>3</v>
      </c>
      <c r="B122" s="40" t="s">
        <v>146</v>
      </c>
      <c r="C122" s="40">
        <v>45</v>
      </c>
      <c r="D122" s="40">
        <v>24</v>
      </c>
      <c r="E122" s="40" t="s">
        <v>162</v>
      </c>
      <c r="F122" s="45" t="s">
        <v>163</v>
      </c>
      <c r="G122" s="40">
        <v>432</v>
      </c>
      <c r="H122" s="159"/>
      <c r="I122" s="158"/>
      <c r="J122" s="88">
        <v>1</v>
      </c>
      <c r="K122" s="49"/>
      <c r="L122" s="40">
        <f t="shared" si="21"/>
        <v>0</v>
      </c>
      <c r="M122" s="50" t="e">
        <f t="shared" si="22"/>
        <v>#DIV/0!</v>
      </c>
      <c r="N122" s="79"/>
      <c r="O122" s="103" t="e">
        <f t="shared" si="19"/>
        <v>#DIV/0!</v>
      </c>
      <c r="P122" s="104">
        <v>0.08</v>
      </c>
      <c r="Q122" s="103" t="e">
        <f t="shared" si="20"/>
        <v>#DIV/0!</v>
      </c>
    </row>
    <row r="123" spans="1:17" s="2" customFormat="1" ht="30.6">
      <c r="A123" s="131">
        <v>4</v>
      </c>
      <c r="B123" s="145">
        <v>2</v>
      </c>
      <c r="C123" s="40">
        <v>75</v>
      </c>
      <c r="D123" s="40">
        <v>40</v>
      </c>
      <c r="E123" s="145" t="s">
        <v>144</v>
      </c>
      <c r="F123" s="338" t="s">
        <v>164</v>
      </c>
      <c r="G123" s="160">
        <v>216</v>
      </c>
      <c r="H123" s="159"/>
      <c r="I123" s="158"/>
      <c r="J123" s="45">
        <v>1</v>
      </c>
      <c r="K123" s="49"/>
      <c r="L123" s="40">
        <f t="shared" si="21"/>
        <v>0</v>
      </c>
      <c r="M123" s="50" t="e">
        <f t="shared" si="22"/>
        <v>#DIV/0!</v>
      </c>
      <c r="N123" s="79"/>
      <c r="O123" s="103" t="e">
        <f t="shared" si="19"/>
        <v>#DIV/0!</v>
      </c>
      <c r="P123" s="104">
        <v>0.08</v>
      </c>
      <c r="Q123" s="103" t="e">
        <f t="shared" si="20"/>
        <v>#DIV/0!</v>
      </c>
    </row>
    <row r="124" spans="1:17" s="2" customFormat="1" ht="20.399999999999999">
      <c r="A124" s="131">
        <v>5</v>
      </c>
      <c r="B124" s="88">
        <v>1</v>
      </c>
      <c r="C124" s="88" t="s">
        <v>165</v>
      </c>
      <c r="D124" s="88" t="s">
        <v>166</v>
      </c>
      <c r="E124" s="88" t="s">
        <v>162</v>
      </c>
      <c r="F124" s="88" t="s">
        <v>163</v>
      </c>
      <c r="G124" s="88">
        <v>1512</v>
      </c>
      <c r="H124" s="161"/>
      <c r="I124" s="98"/>
      <c r="J124" s="88">
        <v>1</v>
      </c>
      <c r="K124" s="49"/>
      <c r="L124" s="40">
        <f t="shared" si="21"/>
        <v>0</v>
      </c>
      <c r="M124" s="50" t="e">
        <f t="shared" si="22"/>
        <v>#DIV/0!</v>
      </c>
      <c r="N124" s="79"/>
      <c r="O124" s="103" t="e">
        <f t="shared" si="19"/>
        <v>#DIV/0!</v>
      </c>
      <c r="P124" s="104">
        <v>0.08</v>
      </c>
      <c r="Q124" s="103" t="e">
        <f t="shared" si="20"/>
        <v>#DIV/0!</v>
      </c>
    </row>
    <row r="125" spans="1:17" s="115" customFormat="1" ht="20.399999999999999">
      <c r="A125" s="131">
        <v>6</v>
      </c>
      <c r="B125" s="40" t="s">
        <v>146</v>
      </c>
      <c r="C125" s="40">
        <v>45</v>
      </c>
      <c r="D125" s="40">
        <v>23</v>
      </c>
      <c r="E125" s="145" t="s">
        <v>144</v>
      </c>
      <c r="F125" s="338" t="s">
        <v>163</v>
      </c>
      <c r="G125" s="160">
        <v>4464</v>
      </c>
      <c r="H125" s="163"/>
      <c r="I125" s="158"/>
      <c r="J125" s="45">
        <v>1</v>
      </c>
      <c r="K125" s="49"/>
      <c r="L125" s="40">
        <f t="shared" si="21"/>
        <v>0</v>
      </c>
      <c r="M125" s="50" t="e">
        <f t="shared" si="22"/>
        <v>#DIV/0!</v>
      </c>
      <c r="N125" s="79"/>
      <c r="O125" s="103" t="e">
        <f t="shared" si="19"/>
        <v>#DIV/0!</v>
      </c>
      <c r="P125" s="104">
        <v>0.08</v>
      </c>
      <c r="Q125" s="103" t="e">
        <f t="shared" si="20"/>
        <v>#DIV/0!</v>
      </c>
    </row>
    <row r="126" spans="1:17" s="115" customFormat="1" ht="20.399999999999999">
      <c r="A126" s="131">
        <v>7</v>
      </c>
      <c r="B126" s="40" t="s">
        <v>143</v>
      </c>
      <c r="C126" s="40">
        <v>75</v>
      </c>
      <c r="D126" s="40">
        <v>24</v>
      </c>
      <c r="E126" s="40" t="s">
        <v>162</v>
      </c>
      <c r="F126" s="338" t="s">
        <v>163</v>
      </c>
      <c r="G126" s="40">
        <v>432</v>
      </c>
      <c r="H126" s="163"/>
      <c r="I126" s="158"/>
      <c r="J126" s="45">
        <v>1</v>
      </c>
      <c r="K126" s="49"/>
      <c r="L126" s="40">
        <f t="shared" si="21"/>
        <v>0</v>
      </c>
      <c r="M126" s="50" t="e">
        <f t="shared" si="22"/>
        <v>#DIV/0!</v>
      </c>
      <c r="N126" s="79"/>
      <c r="O126" s="103" t="e">
        <f t="shared" si="19"/>
        <v>#DIV/0!</v>
      </c>
      <c r="P126" s="104">
        <v>0.08</v>
      </c>
      <c r="Q126" s="103" t="e">
        <f t="shared" si="20"/>
        <v>#DIV/0!</v>
      </c>
    </row>
    <row r="127" spans="1:17" s="2" customFormat="1" ht="20.399999999999999">
      <c r="A127" s="131">
        <v>8</v>
      </c>
      <c r="B127" s="131" t="s">
        <v>157</v>
      </c>
      <c r="C127" s="131">
        <v>75</v>
      </c>
      <c r="D127" s="131">
        <v>24</v>
      </c>
      <c r="E127" s="165" t="s">
        <v>167</v>
      </c>
      <c r="F127" s="45" t="s">
        <v>163</v>
      </c>
      <c r="G127" s="45">
        <v>720</v>
      </c>
      <c r="H127" s="163"/>
      <c r="I127" s="166"/>
      <c r="J127" s="45">
        <v>1</v>
      </c>
      <c r="K127" s="49"/>
      <c r="L127" s="40">
        <f t="shared" si="21"/>
        <v>0</v>
      </c>
      <c r="M127" s="50" t="e">
        <f t="shared" si="22"/>
        <v>#DIV/0!</v>
      </c>
      <c r="N127" s="79"/>
      <c r="O127" s="103" t="e">
        <f t="shared" si="19"/>
        <v>#DIV/0!</v>
      </c>
      <c r="P127" s="104">
        <v>0.08</v>
      </c>
      <c r="Q127" s="103" t="e">
        <f t="shared" si="20"/>
        <v>#DIV/0!</v>
      </c>
    </row>
    <row r="128" spans="1:17" s="2" customFormat="1" ht="20.399999999999999">
      <c r="A128" s="131">
        <v>9</v>
      </c>
      <c r="B128" s="131" t="s">
        <v>143</v>
      </c>
      <c r="C128" s="131">
        <v>75</v>
      </c>
      <c r="D128" s="131">
        <v>24</v>
      </c>
      <c r="E128" s="165" t="s">
        <v>167</v>
      </c>
      <c r="F128" s="45" t="s">
        <v>163</v>
      </c>
      <c r="G128" s="45">
        <v>2184</v>
      </c>
      <c r="H128" s="163"/>
      <c r="I128" s="167"/>
      <c r="J128" s="45">
        <v>1</v>
      </c>
      <c r="K128" s="49"/>
      <c r="L128" s="40">
        <f t="shared" si="21"/>
        <v>0</v>
      </c>
      <c r="M128" s="50" t="e">
        <f t="shared" si="22"/>
        <v>#DIV/0!</v>
      </c>
      <c r="N128" s="79"/>
      <c r="O128" s="103" t="e">
        <f t="shared" si="19"/>
        <v>#DIV/0!</v>
      </c>
      <c r="P128" s="104">
        <v>0.08</v>
      </c>
      <c r="Q128" s="103" t="e">
        <f t="shared" si="20"/>
        <v>#DIV/0!</v>
      </c>
    </row>
    <row r="129" spans="1:17" s="2" customFormat="1" ht="20.399999999999999">
      <c r="A129" s="131">
        <v>10</v>
      </c>
      <c r="B129" s="168" t="s">
        <v>146</v>
      </c>
      <c r="C129" s="168">
        <v>75</v>
      </c>
      <c r="D129" s="168">
        <v>30</v>
      </c>
      <c r="E129" s="168" t="s">
        <v>162</v>
      </c>
      <c r="F129" s="169" t="s">
        <v>163</v>
      </c>
      <c r="G129" s="168">
        <v>216</v>
      </c>
      <c r="H129" s="163"/>
      <c r="I129" s="167"/>
      <c r="J129" s="45">
        <v>1</v>
      </c>
      <c r="K129" s="49"/>
      <c r="L129" s="40">
        <f t="shared" si="21"/>
        <v>0</v>
      </c>
      <c r="M129" s="50" t="e">
        <f t="shared" si="22"/>
        <v>#DIV/0!</v>
      </c>
      <c r="N129" s="79"/>
      <c r="O129" s="103" t="e">
        <f t="shared" si="19"/>
        <v>#DIV/0!</v>
      </c>
      <c r="P129" s="104">
        <v>0.08</v>
      </c>
      <c r="Q129" s="103" t="e">
        <f t="shared" si="20"/>
        <v>#DIV/0!</v>
      </c>
    </row>
    <row r="130" spans="1:17" s="2" customFormat="1" ht="20.399999999999999">
      <c r="A130" s="131">
        <v>11</v>
      </c>
      <c r="B130" s="131" t="s">
        <v>146</v>
      </c>
      <c r="C130" s="131">
        <v>75</v>
      </c>
      <c r="D130" s="131">
        <v>39</v>
      </c>
      <c r="E130" s="165" t="s">
        <v>167</v>
      </c>
      <c r="F130" s="45" t="s">
        <v>163</v>
      </c>
      <c r="G130" s="45">
        <v>2952</v>
      </c>
      <c r="H130" s="163"/>
      <c r="I130" s="170"/>
      <c r="J130" s="45">
        <v>1</v>
      </c>
      <c r="K130" s="49"/>
      <c r="L130" s="40">
        <f t="shared" si="21"/>
        <v>0</v>
      </c>
      <c r="M130" s="50" t="e">
        <f t="shared" si="22"/>
        <v>#DIV/0!</v>
      </c>
      <c r="N130" s="79"/>
      <c r="O130" s="103" t="e">
        <f t="shared" si="19"/>
        <v>#DIV/0!</v>
      </c>
      <c r="P130" s="104">
        <v>0.08</v>
      </c>
      <c r="Q130" s="103" t="e">
        <f t="shared" si="20"/>
        <v>#DIV/0!</v>
      </c>
    </row>
    <row r="131" spans="1:17" s="2" customFormat="1" ht="20.399999999999999">
      <c r="A131" s="131">
        <v>12</v>
      </c>
      <c r="B131" s="171">
        <v>0</v>
      </c>
      <c r="C131" s="171">
        <v>75</v>
      </c>
      <c r="D131" s="171">
        <v>39</v>
      </c>
      <c r="E131" s="171" t="s">
        <v>162</v>
      </c>
      <c r="F131" s="172" t="s">
        <v>163</v>
      </c>
      <c r="G131" s="171">
        <v>216</v>
      </c>
      <c r="H131" s="163"/>
      <c r="I131" s="158"/>
      <c r="J131" s="173">
        <v>1</v>
      </c>
      <c r="K131" s="49"/>
      <c r="L131" s="40">
        <f t="shared" si="21"/>
        <v>0</v>
      </c>
      <c r="M131" s="50" t="e">
        <f t="shared" si="22"/>
        <v>#DIV/0!</v>
      </c>
      <c r="N131" s="79"/>
      <c r="O131" s="103" t="e">
        <f t="shared" si="19"/>
        <v>#DIV/0!</v>
      </c>
      <c r="P131" s="104">
        <v>0.08</v>
      </c>
      <c r="Q131" s="103" t="e">
        <f t="shared" si="20"/>
        <v>#DIV/0!</v>
      </c>
    </row>
    <row r="132" spans="1:17" s="2" customFormat="1" ht="20.399999999999999">
      <c r="A132" s="131">
        <v>13</v>
      </c>
      <c r="B132" s="168">
        <v>1</v>
      </c>
      <c r="C132" s="168">
        <v>100</v>
      </c>
      <c r="D132" s="168">
        <v>90</v>
      </c>
      <c r="E132" s="168" t="s">
        <v>162</v>
      </c>
      <c r="F132" s="169" t="s">
        <v>163</v>
      </c>
      <c r="G132" s="168">
        <v>360</v>
      </c>
      <c r="H132" s="163"/>
      <c r="I132" s="158"/>
      <c r="J132" s="173">
        <v>1</v>
      </c>
      <c r="K132" s="49"/>
      <c r="L132" s="40">
        <f t="shared" ref="L132:L135" si="23">K132*J132</f>
        <v>0</v>
      </c>
      <c r="M132" s="50" t="e">
        <f t="shared" ref="M132:M135" si="24">ROUND(G132/L132,2)</f>
        <v>#DIV/0!</v>
      </c>
      <c r="N132" s="79"/>
      <c r="O132" s="103" t="e">
        <f t="shared" ref="O132:O135" si="25">ROUND(M132*N132,2)</f>
        <v>#DIV/0!</v>
      </c>
      <c r="P132" s="104">
        <v>0.08</v>
      </c>
      <c r="Q132" s="103" t="e">
        <f t="shared" ref="Q132:Q135" si="26">ROUND(O132*P132+O132,2)</f>
        <v>#DIV/0!</v>
      </c>
    </row>
    <row r="133" spans="1:17" s="2" customFormat="1" ht="20.399999999999999">
      <c r="A133" s="131">
        <v>14</v>
      </c>
      <c r="B133" s="168">
        <v>2</v>
      </c>
      <c r="C133" s="168">
        <v>100</v>
      </c>
      <c r="D133" s="168">
        <v>90</v>
      </c>
      <c r="E133" s="168" t="s">
        <v>162</v>
      </c>
      <c r="F133" s="169" t="s">
        <v>163</v>
      </c>
      <c r="G133" s="168">
        <v>192</v>
      </c>
      <c r="H133" s="163"/>
      <c r="I133" s="158"/>
      <c r="J133" s="173">
        <v>1</v>
      </c>
      <c r="K133" s="49"/>
      <c r="L133" s="40">
        <f t="shared" si="23"/>
        <v>0</v>
      </c>
      <c r="M133" s="50" t="e">
        <f t="shared" si="24"/>
        <v>#DIV/0!</v>
      </c>
      <c r="N133" s="79"/>
      <c r="O133" s="103" t="e">
        <f t="shared" si="25"/>
        <v>#DIV/0!</v>
      </c>
      <c r="P133" s="104">
        <v>0.08</v>
      </c>
      <c r="Q133" s="103" t="e">
        <f t="shared" si="26"/>
        <v>#DIV/0!</v>
      </c>
    </row>
    <row r="134" spans="1:17" s="2" customFormat="1" ht="20.399999999999999">
      <c r="A134" s="131">
        <v>15</v>
      </c>
      <c r="B134" s="168">
        <v>2</v>
      </c>
      <c r="C134" s="168">
        <v>100</v>
      </c>
      <c r="D134" s="168">
        <v>60</v>
      </c>
      <c r="E134" s="168" t="s">
        <v>162</v>
      </c>
      <c r="F134" s="169" t="s">
        <v>163</v>
      </c>
      <c r="G134" s="168">
        <v>96</v>
      </c>
      <c r="H134" s="163"/>
      <c r="I134" s="158"/>
      <c r="J134" s="173">
        <v>1</v>
      </c>
      <c r="K134" s="49"/>
      <c r="L134" s="40">
        <f t="shared" si="23"/>
        <v>0</v>
      </c>
      <c r="M134" s="50" t="e">
        <f t="shared" si="24"/>
        <v>#DIV/0!</v>
      </c>
      <c r="N134" s="79"/>
      <c r="O134" s="103" t="e">
        <f t="shared" si="25"/>
        <v>#DIV/0!</v>
      </c>
      <c r="P134" s="104">
        <v>0.08</v>
      </c>
      <c r="Q134" s="103" t="e">
        <f t="shared" si="26"/>
        <v>#DIV/0!</v>
      </c>
    </row>
    <row r="135" spans="1:17" s="2" customFormat="1">
      <c r="A135" s="131">
        <v>16</v>
      </c>
      <c r="B135" s="174" t="s">
        <v>146</v>
      </c>
      <c r="C135" s="174">
        <v>75</v>
      </c>
      <c r="D135" s="174">
        <v>30</v>
      </c>
      <c r="E135" s="168" t="s">
        <v>144</v>
      </c>
      <c r="F135" s="168" t="s">
        <v>145</v>
      </c>
      <c r="G135" s="174">
        <v>360</v>
      </c>
      <c r="H135" s="163"/>
      <c r="I135" s="158"/>
      <c r="J135" s="45">
        <v>1</v>
      </c>
      <c r="K135" s="49"/>
      <c r="L135" s="40">
        <f t="shared" si="23"/>
        <v>0</v>
      </c>
      <c r="M135" s="50" t="e">
        <f t="shared" si="24"/>
        <v>#DIV/0!</v>
      </c>
      <c r="N135" s="79"/>
      <c r="O135" s="103" t="e">
        <f t="shared" si="25"/>
        <v>#DIV/0!</v>
      </c>
      <c r="P135" s="104">
        <v>0.08</v>
      </c>
      <c r="Q135" s="103" t="e">
        <f t="shared" si="26"/>
        <v>#DIV/0!</v>
      </c>
    </row>
    <row r="136" spans="1:17" s="2" customFormat="1">
      <c r="A136" s="105"/>
      <c r="B136" s="106"/>
      <c r="C136" s="106"/>
      <c r="D136" s="107"/>
      <c r="E136" s="107"/>
      <c r="F136" s="108"/>
      <c r="G136" s="106"/>
      <c r="H136" s="106"/>
      <c r="I136" s="109"/>
      <c r="J136" s="109"/>
      <c r="K136" s="109"/>
      <c r="L136" s="109"/>
      <c r="M136" s="109"/>
      <c r="N136" s="147" t="s">
        <v>17</v>
      </c>
      <c r="O136" s="356" t="e">
        <f>SUM(O120:O135)</f>
        <v>#DIV/0!</v>
      </c>
      <c r="P136" s="362"/>
      <c r="Q136" s="363" t="e">
        <f>SUM(Q120:Q135)</f>
        <v>#DIV/0!</v>
      </c>
    </row>
    <row r="137" spans="1:17" s="4" customFormat="1" ht="15" customHeight="1">
      <c r="A137" s="7" t="s">
        <v>18</v>
      </c>
      <c r="B137" s="30" t="s">
        <v>22</v>
      </c>
      <c r="C137" s="6"/>
      <c r="D137" s="5"/>
      <c r="F137" s="6"/>
      <c r="G137" s="9"/>
      <c r="H137" s="10"/>
      <c r="I137" s="9"/>
      <c r="J137" s="6"/>
      <c r="K137" s="31"/>
      <c r="L137" s="11"/>
    </row>
    <row r="138" spans="1:17" s="4" customFormat="1" ht="15" customHeight="1">
      <c r="A138" s="409" t="s">
        <v>23</v>
      </c>
      <c r="B138" s="410"/>
      <c r="C138" s="410"/>
      <c r="D138" s="410"/>
      <c r="E138" s="410"/>
      <c r="F138" s="410"/>
      <c r="G138" s="410"/>
      <c r="H138" s="410"/>
      <c r="I138" s="410"/>
      <c r="J138" s="410"/>
      <c r="K138" s="410"/>
      <c r="L138" s="410"/>
      <c r="M138" s="410"/>
      <c r="N138" s="411"/>
      <c r="O138" s="12"/>
      <c r="P138" s="13" t="s">
        <v>24</v>
      </c>
    </row>
    <row r="139" spans="1:17" s="4" customFormat="1" ht="15" customHeight="1">
      <c r="A139" s="409" t="s">
        <v>25</v>
      </c>
      <c r="B139" s="410"/>
      <c r="C139" s="410"/>
      <c r="D139" s="410"/>
      <c r="E139" s="410"/>
      <c r="F139" s="410"/>
      <c r="G139" s="410"/>
      <c r="H139" s="410"/>
      <c r="I139" s="410"/>
      <c r="J139" s="410"/>
      <c r="K139" s="410"/>
      <c r="L139" s="410"/>
      <c r="M139" s="410"/>
      <c r="N139" s="411"/>
      <c r="O139" s="12"/>
      <c r="P139" s="13" t="s">
        <v>24</v>
      </c>
    </row>
    <row r="140" spans="1:17" s="4" customFormat="1" ht="15" customHeight="1">
      <c r="A140" s="409" t="s">
        <v>26</v>
      </c>
      <c r="B140" s="410"/>
      <c r="C140" s="410"/>
      <c r="D140" s="410"/>
      <c r="E140" s="410"/>
      <c r="F140" s="410"/>
      <c r="G140" s="410"/>
      <c r="H140" s="410"/>
      <c r="I140" s="410"/>
      <c r="J140" s="410"/>
      <c r="K140" s="410"/>
      <c r="L140" s="410"/>
      <c r="M140" s="410"/>
      <c r="N140" s="411"/>
      <c r="O140" s="12"/>
      <c r="P140" s="13" t="s">
        <v>24</v>
      </c>
    </row>
    <row r="141" spans="1:17" s="2" customFormat="1">
      <c r="B141" s="113" t="s">
        <v>16</v>
      </c>
      <c r="C141" s="80"/>
      <c r="D141" s="80"/>
      <c r="E141" s="80"/>
      <c r="F141" s="80"/>
      <c r="G141" s="55"/>
      <c r="H141" s="114"/>
      <c r="I141" s="115"/>
      <c r="J141" s="116"/>
      <c r="K141" s="81"/>
      <c r="L141" s="82"/>
      <c r="M141" s="81"/>
      <c r="N141" s="114"/>
    </row>
    <row r="142" spans="1:17" s="2" customFormat="1">
      <c r="A142" s="59" t="s">
        <v>18</v>
      </c>
      <c r="B142" s="364" t="s">
        <v>411</v>
      </c>
      <c r="C142" s="116"/>
      <c r="D142" s="81"/>
      <c r="E142" s="82"/>
      <c r="F142" s="81"/>
      <c r="G142" s="114"/>
    </row>
    <row r="143" spans="1:17" s="2" customFormat="1">
      <c r="A143" s="59"/>
      <c r="B143" s="117" t="s">
        <v>412</v>
      </c>
      <c r="C143" s="80"/>
      <c r="D143" s="80"/>
      <c r="E143" s="80"/>
      <c r="F143" s="80"/>
      <c r="G143" s="55"/>
      <c r="H143" s="114"/>
      <c r="I143" s="175"/>
      <c r="J143" s="116"/>
      <c r="K143" s="81"/>
      <c r="L143" s="82"/>
      <c r="M143" s="81"/>
      <c r="N143" s="114"/>
    </row>
    <row r="144" spans="1:17" s="2" customFormat="1">
      <c r="A144" s="59" t="s">
        <v>18</v>
      </c>
      <c r="B144" s="117" t="s">
        <v>373</v>
      </c>
      <c r="C144" s="379"/>
      <c r="D144" s="379"/>
      <c r="E144" s="379"/>
      <c r="F144" s="379"/>
      <c r="G144" s="116"/>
      <c r="H144" s="82"/>
      <c r="I144" s="115"/>
      <c r="J144" s="116"/>
      <c r="K144" s="81"/>
      <c r="L144" s="82"/>
      <c r="M144" s="81"/>
      <c r="N144" s="114"/>
    </row>
    <row r="145" spans="1:17" s="2" customFormat="1">
      <c r="A145" s="59" t="s">
        <v>18</v>
      </c>
      <c r="B145" s="83" t="s">
        <v>168</v>
      </c>
      <c r="C145" s="83"/>
      <c r="D145" s="83"/>
      <c r="E145" s="83"/>
      <c r="F145" s="83"/>
      <c r="G145" s="83"/>
      <c r="H145" s="115"/>
      <c r="I145" s="115"/>
      <c r="J145" s="83"/>
      <c r="N145" s="118"/>
    </row>
    <row r="146" spans="1:17" s="2" customFormat="1">
      <c r="A146" s="59" t="s">
        <v>18</v>
      </c>
      <c r="B146" s="83" t="s">
        <v>20</v>
      </c>
      <c r="C146" s="83"/>
      <c r="D146" s="83"/>
      <c r="E146" s="83"/>
      <c r="F146" s="83"/>
      <c r="G146" s="83"/>
      <c r="H146" s="115"/>
      <c r="I146" s="115"/>
      <c r="J146" s="83"/>
      <c r="N146" s="118"/>
    </row>
    <row r="147" spans="1:17" s="2" customFormat="1">
      <c r="A147" s="59" t="s">
        <v>18</v>
      </c>
      <c r="B147" s="83" t="s">
        <v>140</v>
      </c>
      <c r="C147" s="83"/>
      <c r="D147" s="83"/>
      <c r="E147" s="83"/>
      <c r="F147" s="83"/>
      <c r="G147" s="83"/>
      <c r="H147" s="115"/>
      <c r="I147" s="115"/>
      <c r="N147" s="118"/>
    </row>
    <row r="148" spans="1:17" s="4" customFormat="1">
      <c r="A148" s="15" t="s">
        <v>18</v>
      </c>
      <c r="B148" s="16" t="s">
        <v>30</v>
      </c>
      <c r="C148" s="16"/>
      <c r="D148" s="16"/>
      <c r="E148" s="16"/>
      <c r="F148" s="16"/>
      <c r="G148" s="16"/>
      <c r="H148" s="16"/>
      <c r="I148" s="16"/>
      <c r="J148" s="15"/>
      <c r="K148" s="29"/>
    </row>
    <row r="149" spans="1:17" s="2" customFormat="1">
      <c r="A149" s="59" t="s">
        <v>18</v>
      </c>
      <c r="B149" s="84" t="s">
        <v>19</v>
      </c>
      <c r="C149" s="84"/>
      <c r="D149" s="84"/>
      <c r="E149" s="84"/>
      <c r="F149" s="84"/>
      <c r="G149" s="85"/>
      <c r="H149" s="119"/>
      <c r="I149" s="119"/>
      <c r="J149" s="85"/>
      <c r="K149" s="86"/>
      <c r="L149" s="86"/>
      <c r="M149" s="86"/>
      <c r="N149" s="120"/>
      <c r="O149" s="86"/>
      <c r="P149" s="86"/>
      <c r="Q149" s="86"/>
    </row>
    <row r="150" spans="1:17" s="2" customFormat="1">
      <c r="B150" s="86" t="s">
        <v>141</v>
      </c>
      <c r="C150" s="86"/>
      <c r="D150" s="86"/>
      <c r="E150" s="86"/>
      <c r="F150" s="86"/>
      <c r="G150" s="86"/>
      <c r="H150" s="121"/>
      <c r="I150" s="121"/>
      <c r="J150" s="86"/>
      <c r="K150" s="86"/>
      <c r="L150" s="86"/>
      <c r="M150" s="86"/>
      <c r="N150" s="120"/>
      <c r="O150" s="86"/>
      <c r="P150" s="86"/>
      <c r="Q150" s="86"/>
    </row>
    <row r="151" spans="1:17" s="2" customFormat="1">
      <c r="A151" s="59"/>
      <c r="B151" s="84" t="s">
        <v>142</v>
      </c>
      <c r="C151" s="85"/>
      <c r="D151" s="85"/>
      <c r="E151" s="85"/>
      <c r="F151" s="85"/>
      <c r="G151" s="85"/>
      <c r="H151" s="119"/>
      <c r="I151" s="119"/>
      <c r="J151" s="85"/>
      <c r="K151" s="85"/>
      <c r="L151" s="122"/>
      <c r="M151" s="122"/>
      <c r="N151" s="123"/>
      <c r="O151" s="124"/>
      <c r="P151" s="86"/>
      <c r="Q151" s="86"/>
    </row>
    <row r="152" spans="1:17" s="87" customFormat="1">
      <c r="A152" s="125"/>
      <c r="B152" s="126"/>
      <c r="C152" s="64"/>
      <c r="D152" s="64"/>
      <c r="E152" s="64"/>
      <c r="F152" s="64"/>
      <c r="G152" s="64"/>
      <c r="H152" s="127"/>
      <c r="I152" s="127"/>
      <c r="J152" s="64"/>
      <c r="K152" s="64"/>
      <c r="L152" s="128"/>
      <c r="M152" s="128"/>
      <c r="N152" s="129"/>
      <c r="O152" s="130"/>
    </row>
    <row r="153" spans="1:17" s="4" customFormat="1">
      <c r="H153" s="25"/>
      <c r="I153" s="25"/>
      <c r="J153" s="26"/>
      <c r="K153" s="27" t="s">
        <v>27</v>
      </c>
      <c r="L153" s="25"/>
      <c r="M153" s="25"/>
    </row>
    <row r="154" spans="1:17">
      <c r="A154" s="43" t="s">
        <v>200</v>
      </c>
      <c r="B154" s="1"/>
      <c r="C154" s="1"/>
      <c r="D154" s="1"/>
      <c r="E154" s="1"/>
      <c r="F154" s="1"/>
      <c r="G154" s="1"/>
      <c r="H154" s="209"/>
      <c r="I154" s="209"/>
      <c r="J154" s="1"/>
      <c r="K154" s="1"/>
      <c r="L154" s="1"/>
      <c r="M154" s="1"/>
      <c r="N154" s="210"/>
      <c r="O154" s="1"/>
      <c r="P154" s="1"/>
      <c r="Q154" s="1"/>
    </row>
    <row r="155" spans="1:17" s="2" customFormat="1" ht="40.799999999999997">
      <c r="A155" s="88" t="s">
        <v>115</v>
      </c>
      <c r="B155" s="88" t="s">
        <v>116</v>
      </c>
      <c r="C155" s="88" t="s">
        <v>117</v>
      </c>
      <c r="D155" s="89" t="s">
        <v>118</v>
      </c>
      <c r="E155" s="89" t="s">
        <v>119</v>
      </c>
      <c r="F155" s="88" t="s">
        <v>120</v>
      </c>
      <c r="G155" s="88" t="s">
        <v>407</v>
      </c>
      <c r="H155" s="88" t="s">
        <v>121</v>
      </c>
      <c r="I155" s="90" t="s">
        <v>122</v>
      </c>
      <c r="J155" s="91" t="s">
        <v>123</v>
      </c>
      <c r="K155" s="45" t="s">
        <v>124</v>
      </c>
      <c r="L155" s="45" t="s">
        <v>125</v>
      </c>
      <c r="M155" s="45" t="s">
        <v>36</v>
      </c>
      <c r="N155" s="92" t="s">
        <v>37</v>
      </c>
      <c r="O155" s="45" t="s">
        <v>126</v>
      </c>
      <c r="P155" s="45" t="s">
        <v>127</v>
      </c>
      <c r="Q155" s="45" t="s">
        <v>128</v>
      </c>
    </row>
    <row r="156" spans="1:17" s="2" customFormat="1">
      <c r="A156" s="41" t="s">
        <v>2</v>
      </c>
      <c r="B156" s="41" t="s">
        <v>3</v>
      </c>
      <c r="C156" s="41" t="s">
        <v>4</v>
      </c>
      <c r="D156" s="41" t="s">
        <v>5</v>
      </c>
      <c r="E156" s="41" t="s">
        <v>6</v>
      </c>
      <c r="F156" s="41" t="s">
        <v>7</v>
      </c>
      <c r="G156" s="41" t="s">
        <v>8</v>
      </c>
      <c r="H156" s="41" t="s">
        <v>9</v>
      </c>
      <c r="I156" s="48" t="s">
        <v>10</v>
      </c>
      <c r="J156" s="41" t="s">
        <v>11</v>
      </c>
      <c r="K156" s="41" t="s">
        <v>12</v>
      </c>
      <c r="L156" s="41" t="s">
        <v>129</v>
      </c>
      <c r="M156" s="41" t="s">
        <v>375</v>
      </c>
      <c r="N156" s="93" t="s">
        <v>14</v>
      </c>
      <c r="O156" s="94" t="s">
        <v>130</v>
      </c>
      <c r="P156" s="94" t="s">
        <v>131</v>
      </c>
      <c r="Q156" s="94" t="s">
        <v>132</v>
      </c>
    </row>
    <row r="157" spans="1:17" s="2" customFormat="1" ht="40.799999999999997">
      <c r="A157" s="131">
        <v>1</v>
      </c>
      <c r="B157" s="134" t="s">
        <v>157</v>
      </c>
      <c r="C157" s="213" t="s">
        <v>170</v>
      </c>
      <c r="D157" s="134">
        <v>19</v>
      </c>
      <c r="E157" s="176">
        <v>0.375</v>
      </c>
      <c r="F157" s="177" t="s">
        <v>169</v>
      </c>
      <c r="G157" s="134">
        <v>144</v>
      </c>
      <c r="H157" s="40"/>
      <c r="I157" s="39"/>
      <c r="J157" s="45">
        <v>1</v>
      </c>
      <c r="K157" s="49"/>
      <c r="L157" s="40">
        <f t="shared" ref="L157" si="27">K157*J157</f>
        <v>0</v>
      </c>
      <c r="M157" s="50" t="e">
        <f t="shared" ref="M157" si="28">ROUND(G157/L157,2)</f>
        <v>#DIV/0!</v>
      </c>
      <c r="N157" s="260"/>
      <c r="O157" s="103" t="e">
        <f>ROUND(M157*N157,2)</f>
        <v>#DIV/0!</v>
      </c>
      <c r="P157" s="104">
        <v>0.08</v>
      </c>
      <c r="Q157" s="103" t="e">
        <f>ROUND(O157*P157+O157,2)</f>
        <v>#DIV/0!</v>
      </c>
    </row>
    <row r="158" spans="1:17" s="2" customFormat="1" ht="40.799999999999997">
      <c r="A158" s="131">
        <v>2</v>
      </c>
      <c r="B158" s="134" t="s">
        <v>143</v>
      </c>
      <c r="C158" s="178" t="s">
        <v>170</v>
      </c>
      <c r="D158" s="179">
        <v>24</v>
      </c>
      <c r="E158" s="180">
        <v>0.375</v>
      </c>
      <c r="F158" s="177" t="s">
        <v>169</v>
      </c>
      <c r="G158" s="134">
        <v>1440</v>
      </c>
      <c r="H158" s="40"/>
      <c r="I158" s="39"/>
      <c r="J158" s="45">
        <v>1</v>
      </c>
      <c r="K158" s="49"/>
      <c r="L158" s="40">
        <f t="shared" ref="L158:L169" si="29">K158*J158</f>
        <v>0</v>
      </c>
      <c r="M158" s="50" t="e">
        <f t="shared" ref="M158:M169" si="30">ROUND(G158/L158,2)</f>
        <v>#DIV/0!</v>
      </c>
      <c r="N158" s="329"/>
      <c r="O158" s="103" t="e">
        <f t="shared" ref="O158:O179" si="31">ROUND(M158*N158,2)</f>
        <v>#DIV/0!</v>
      </c>
      <c r="P158" s="104">
        <v>0.08</v>
      </c>
      <c r="Q158" s="103" t="e">
        <f t="shared" ref="Q158:Q179" si="32">ROUND(O158*P158+O158,2)</f>
        <v>#DIV/0!</v>
      </c>
    </row>
    <row r="159" spans="1:17" s="2" customFormat="1" ht="40.799999999999997">
      <c r="A159" s="131">
        <v>3</v>
      </c>
      <c r="B159" s="134" t="s">
        <v>143</v>
      </c>
      <c r="C159" s="178" t="s">
        <v>158</v>
      </c>
      <c r="D159" s="179">
        <v>24</v>
      </c>
      <c r="E159" s="180">
        <v>0.375</v>
      </c>
      <c r="F159" s="177" t="s">
        <v>169</v>
      </c>
      <c r="G159" s="134">
        <v>360</v>
      </c>
      <c r="H159" s="40"/>
      <c r="I159" s="338"/>
      <c r="J159" s="45">
        <v>1</v>
      </c>
      <c r="K159" s="49"/>
      <c r="L159" s="40">
        <f t="shared" ref="L159" si="33">K159*J159</f>
        <v>0</v>
      </c>
      <c r="M159" s="50" t="e">
        <f t="shared" ref="M159" si="34">ROUND(G159/L159,2)</f>
        <v>#DIV/0!</v>
      </c>
      <c r="N159" s="329"/>
      <c r="O159" s="103" t="e">
        <f t="shared" ref="O159" si="35">ROUND(M159*N159,2)</f>
        <v>#DIV/0!</v>
      </c>
      <c r="P159" s="104">
        <v>0.08</v>
      </c>
      <c r="Q159" s="103" t="e">
        <f t="shared" ref="Q159" si="36">ROUND(O159*P159+O159,2)</f>
        <v>#DIV/0!</v>
      </c>
    </row>
    <row r="160" spans="1:17" s="2" customFormat="1" ht="20.399999999999999">
      <c r="A160" s="131">
        <v>4</v>
      </c>
      <c r="B160" s="134" t="s">
        <v>143</v>
      </c>
      <c r="C160" s="178" t="s">
        <v>413</v>
      </c>
      <c r="D160" s="179">
        <v>37</v>
      </c>
      <c r="E160" s="180">
        <v>0.5</v>
      </c>
      <c r="F160" s="181" t="s">
        <v>163</v>
      </c>
      <c r="G160" s="134">
        <v>144</v>
      </c>
      <c r="H160" s="40"/>
      <c r="I160" s="39"/>
      <c r="J160" s="45">
        <v>1</v>
      </c>
      <c r="K160" s="49"/>
      <c r="L160" s="40">
        <f t="shared" si="29"/>
        <v>0</v>
      </c>
      <c r="M160" s="50" t="e">
        <f t="shared" si="30"/>
        <v>#DIV/0!</v>
      </c>
      <c r="N160" s="329"/>
      <c r="O160" s="103" t="e">
        <f t="shared" si="31"/>
        <v>#DIV/0!</v>
      </c>
      <c r="P160" s="104">
        <v>0.08</v>
      </c>
      <c r="Q160" s="103" t="e">
        <f t="shared" si="32"/>
        <v>#DIV/0!</v>
      </c>
    </row>
    <row r="161" spans="1:17" s="2" customFormat="1" ht="20.399999999999999">
      <c r="A161" s="131">
        <v>5</v>
      </c>
      <c r="B161" s="134" t="s">
        <v>146</v>
      </c>
      <c r="C161" s="178" t="s">
        <v>171</v>
      </c>
      <c r="D161" s="179">
        <v>37</v>
      </c>
      <c r="E161" s="180">
        <v>0.5</v>
      </c>
      <c r="F161" s="181" t="s">
        <v>163</v>
      </c>
      <c r="G161" s="134">
        <v>1440</v>
      </c>
      <c r="H161" s="40"/>
      <c r="I161" s="39"/>
      <c r="J161" s="45">
        <v>1</v>
      </c>
      <c r="K161" s="49"/>
      <c r="L161" s="40">
        <f t="shared" si="29"/>
        <v>0</v>
      </c>
      <c r="M161" s="50" t="e">
        <f t="shared" si="30"/>
        <v>#DIV/0!</v>
      </c>
      <c r="N161" s="329"/>
      <c r="O161" s="103" t="e">
        <f t="shared" si="31"/>
        <v>#DIV/0!</v>
      </c>
      <c r="P161" s="104">
        <v>0.08</v>
      </c>
      <c r="Q161" s="103" t="e">
        <f t="shared" si="32"/>
        <v>#DIV/0!</v>
      </c>
    </row>
    <row r="162" spans="1:17" s="2" customFormat="1" ht="20.399999999999999">
      <c r="A162" s="131">
        <v>6</v>
      </c>
      <c r="B162" s="134" t="s">
        <v>146</v>
      </c>
      <c r="C162" s="178" t="s">
        <v>171</v>
      </c>
      <c r="D162" s="179">
        <v>37</v>
      </c>
      <c r="E162" s="180">
        <v>0.5</v>
      </c>
      <c r="F162" s="181" t="s">
        <v>163</v>
      </c>
      <c r="G162" s="134">
        <v>360</v>
      </c>
      <c r="H162" s="40"/>
      <c r="I162" s="338"/>
      <c r="J162" s="45">
        <v>1</v>
      </c>
      <c r="K162" s="49"/>
      <c r="L162" s="40">
        <f t="shared" ref="L162" si="37">K162*J162</f>
        <v>0</v>
      </c>
      <c r="M162" s="50" t="e">
        <f t="shared" ref="M162" si="38">ROUND(G162/L162,2)</f>
        <v>#DIV/0!</v>
      </c>
      <c r="N162" s="329"/>
      <c r="O162" s="103" t="e">
        <f t="shared" ref="O162" si="39">ROUND(M162*N162,2)</f>
        <v>#DIV/0!</v>
      </c>
      <c r="P162" s="104">
        <v>0.08</v>
      </c>
      <c r="Q162" s="103" t="e">
        <f t="shared" ref="Q162" si="40">ROUND(O162*P162+O162,2)</f>
        <v>#DIV/0!</v>
      </c>
    </row>
    <row r="163" spans="1:17" s="2" customFormat="1" ht="20.399999999999999">
      <c r="A163" s="131">
        <v>7</v>
      </c>
      <c r="B163" s="134" t="s">
        <v>146</v>
      </c>
      <c r="C163" s="178" t="s">
        <v>414</v>
      </c>
      <c r="D163" s="179">
        <v>26</v>
      </c>
      <c r="E163" s="182">
        <v>0.5</v>
      </c>
      <c r="F163" s="181" t="s">
        <v>163</v>
      </c>
      <c r="G163" s="134">
        <v>648</v>
      </c>
      <c r="H163" s="40"/>
      <c r="I163" s="39"/>
      <c r="J163" s="45">
        <v>1</v>
      </c>
      <c r="K163" s="49"/>
      <c r="L163" s="40">
        <f t="shared" si="29"/>
        <v>0</v>
      </c>
      <c r="M163" s="50" t="e">
        <f t="shared" si="30"/>
        <v>#DIV/0!</v>
      </c>
      <c r="N163" s="329"/>
      <c r="O163" s="103" t="e">
        <f t="shared" si="31"/>
        <v>#DIV/0!</v>
      </c>
      <c r="P163" s="104">
        <v>0.08</v>
      </c>
      <c r="Q163" s="103" t="e">
        <f t="shared" si="32"/>
        <v>#DIV/0!</v>
      </c>
    </row>
    <row r="164" spans="1:17" s="2" customFormat="1" ht="20.399999999999999">
      <c r="A164" s="131">
        <v>8</v>
      </c>
      <c r="B164" s="134" t="s">
        <v>146</v>
      </c>
      <c r="C164" s="178" t="s">
        <v>415</v>
      </c>
      <c r="D164" s="179">
        <v>24</v>
      </c>
      <c r="E164" s="182">
        <v>0.375</v>
      </c>
      <c r="F164" s="181" t="s">
        <v>163</v>
      </c>
      <c r="G164" s="134">
        <v>144</v>
      </c>
      <c r="H164" s="40"/>
      <c r="I164" s="39"/>
      <c r="J164" s="45">
        <v>1</v>
      </c>
      <c r="K164" s="49"/>
      <c r="L164" s="40">
        <f t="shared" si="29"/>
        <v>0</v>
      </c>
      <c r="M164" s="50" t="e">
        <f t="shared" si="30"/>
        <v>#DIV/0!</v>
      </c>
      <c r="N164" s="329"/>
      <c r="O164" s="103" t="e">
        <f t="shared" si="31"/>
        <v>#DIV/0!</v>
      </c>
      <c r="P164" s="104">
        <v>0.08</v>
      </c>
      <c r="Q164" s="103" t="e">
        <f t="shared" si="32"/>
        <v>#DIV/0!</v>
      </c>
    </row>
    <row r="165" spans="1:17" s="2" customFormat="1" ht="20.399999999999999">
      <c r="A165" s="131">
        <v>9</v>
      </c>
      <c r="B165" s="134">
        <v>0</v>
      </c>
      <c r="C165" s="178" t="s">
        <v>171</v>
      </c>
      <c r="D165" s="179">
        <v>48</v>
      </c>
      <c r="E165" s="182">
        <v>0.5</v>
      </c>
      <c r="F165" s="181" t="s">
        <v>163</v>
      </c>
      <c r="G165" s="134">
        <v>144</v>
      </c>
      <c r="H165" s="40"/>
      <c r="I165" s="39"/>
      <c r="J165" s="45">
        <v>1</v>
      </c>
      <c r="K165" s="49"/>
      <c r="L165" s="40">
        <f t="shared" si="29"/>
        <v>0</v>
      </c>
      <c r="M165" s="50" t="e">
        <f t="shared" si="30"/>
        <v>#DIV/0!</v>
      </c>
      <c r="N165" s="329"/>
      <c r="O165" s="103" t="e">
        <f t="shared" si="31"/>
        <v>#DIV/0!</v>
      </c>
      <c r="P165" s="104">
        <v>0.08</v>
      </c>
      <c r="Q165" s="103" t="e">
        <f t="shared" si="32"/>
        <v>#DIV/0!</v>
      </c>
    </row>
    <row r="166" spans="1:17" s="2" customFormat="1" ht="20.399999999999999">
      <c r="A166" s="131">
        <v>10</v>
      </c>
      <c r="B166" s="134">
        <v>0</v>
      </c>
      <c r="C166" s="178" t="s">
        <v>171</v>
      </c>
      <c r="D166" s="179">
        <v>37</v>
      </c>
      <c r="E166" s="182">
        <v>0.5</v>
      </c>
      <c r="F166" s="181" t="s">
        <v>163</v>
      </c>
      <c r="G166" s="134">
        <v>1008</v>
      </c>
      <c r="H166" s="40"/>
      <c r="I166" s="39"/>
      <c r="J166" s="45">
        <v>1</v>
      </c>
      <c r="K166" s="49"/>
      <c r="L166" s="40">
        <f>K166*J166</f>
        <v>0</v>
      </c>
      <c r="M166" s="50" t="e">
        <f>ROUND(G166/L166,2)</f>
        <v>#DIV/0!</v>
      </c>
      <c r="N166" s="329"/>
      <c r="O166" s="103" t="e">
        <f>ROUND(M166*N166,2)</f>
        <v>#DIV/0!</v>
      </c>
      <c r="P166" s="104">
        <v>0.08</v>
      </c>
      <c r="Q166" s="103" t="e">
        <f>ROUND(O166*P166+O166,2)</f>
        <v>#DIV/0!</v>
      </c>
    </row>
    <row r="167" spans="1:17" s="2" customFormat="1" ht="20.399999999999999">
      <c r="A167" s="131">
        <v>11</v>
      </c>
      <c r="B167" s="134">
        <v>0</v>
      </c>
      <c r="C167" s="178" t="s">
        <v>171</v>
      </c>
      <c r="D167" s="179">
        <v>37</v>
      </c>
      <c r="E167" s="182">
        <v>0.5</v>
      </c>
      <c r="F167" s="181" t="s">
        <v>163</v>
      </c>
      <c r="G167" s="134">
        <v>192</v>
      </c>
      <c r="H167" s="40"/>
      <c r="I167" s="338"/>
      <c r="J167" s="45">
        <v>1</v>
      </c>
      <c r="K167" s="49"/>
      <c r="L167" s="40">
        <f>K167*J167</f>
        <v>0</v>
      </c>
      <c r="M167" s="50" t="e">
        <f>ROUND(G167/L167,2)</f>
        <v>#DIV/0!</v>
      </c>
      <c r="N167" s="329"/>
      <c r="O167" s="103" t="e">
        <f>ROUND(M167*N167,2)</f>
        <v>#DIV/0!</v>
      </c>
      <c r="P167" s="104">
        <v>0.08</v>
      </c>
      <c r="Q167" s="103" t="e">
        <f>ROUND(O167*P167+O167,2)</f>
        <v>#DIV/0!</v>
      </c>
    </row>
    <row r="168" spans="1:17" s="2" customFormat="1" ht="20.399999999999999">
      <c r="A168" s="131">
        <v>12</v>
      </c>
      <c r="B168" s="365">
        <v>1</v>
      </c>
      <c r="C168" s="366" t="s">
        <v>170</v>
      </c>
      <c r="D168" s="193" t="s">
        <v>172</v>
      </c>
      <c r="E168" s="367">
        <v>0.5</v>
      </c>
      <c r="F168" s="195" t="s">
        <v>150</v>
      </c>
      <c r="G168" s="365">
        <v>144</v>
      </c>
      <c r="H168" s="40"/>
      <c r="I168" s="169"/>
      <c r="J168" s="45">
        <v>1</v>
      </c>
      <c r="K168" s="49"/>
      <c r="L168" s="40">
        <f t="shared" si="29"/>
        <v>0</v>
      </c>
      <c r="M168" s="50" t="e">
        <f t="shared" si="30"/>
        <v>#DIV/0!</v>
      </c>
      <c r="N168" s="329"/>
      <c r="O168" s="103" t="e">
        <f t="shared" si="31"/>
        <v>#DIV/0!</v>
      </c>
      <c r="P168" s="104">
        <v>0.08</v>
      </c>
      <c r="Q168" s="103" t="e">
        <f t="shared" si="32"/>
        <v>#DIV/0!</v>
      </c>
    </row>
    <row r="169" spans="1:17" s="2" customFormat="1" ht="20.399999999999999">
      <c r="A169" s="131">
        <v>13</v>
      </c>
      <c r="B169" s="134">
        <v>1</v>
      </c>
      <c r="C169" s="189" t="s">
        <v>171</v>
      </c>
      <c r="D169" s="134">
        <v>48</v>
      </c>
      <c r="E169" s="176">
        <v>0.5</v>
      </c>
      <c r="F169" s="189" t="s">
        <v>163</v>
      </c>
      <c r="G169" s="134">
        <v>2160</v>
      </c>
      <c r="H169" s="40"/>
      <c r="I169" s="39"/>
      <c r="J169" s="45">
        <v>1</v>
      </c>
      <c r="K169" s="49"/>
      <c r="L169" s="40">
        <f t="shared" si="29"/>
        <v>0</v>
      </c>
      <c r="M169" s="50" t="e">
        <f t="shared" si="30"/>
        <v>#DIV/0!</v>
      </c>
      <c r="N169" s="329"/>
      <c r="O169" s="103" t="e">
        <f t="shared" si="31"/>
        <v>#DIV/0!</v>
      </c>
      <c r="P169" s="104">
        <v>0.08</v>
      </c>
      <c r="Q169" s="103" t="e">
        <f t="shared" si="32"/>
        <v>#DIV/0!</v>
      </c>
    </row>
    <row r="170" spans="1:17">
      <c r="A170" s="43" t="s">
        <v>200</v>
      </c>
      <c r="B170" s="1"/>
      <c r="C170" s="1"/>
      <c r="D170" s="1"/>
      <c r="E170" s="1"/>
      <c r="F170" s="1"/>
      <c r="G170" s="1"/>
      <c r="H170" s="209"/>
      <c r="I170" s="209"/>
      <c r="J170" s="1"/>
      <c r="K170" s="1"/>
      <c r="L170" s="1"/>
      <c r="M170" s="1"/>
      <c r="N170" s="210"/>
      <c r="O170" s="1"/>
      <c r="P170" s="1"/>
      <c r="Q170" s="1"/>
    </row>
    <row r="171" spans="1:17" s="2" customFormat="1" ht="40.799999999999997">
      <c r="A171" s="88" t="s">
        <v>115</v>
      </c>
      <c r="B171" s="88" t="s">
        <v>116</v>
      </c>
      <c r="C171" s="88" t="s">
        <v>117</v>
      </c>
      <c r="D171" s="89" t="s">
        <v>118</v>
      </c>
      <c r="E171" s="89" t="s">
        <v>119</v>
      </c>
      <c r="F171" s="88" t="s">
        <v>120</v>
      </c>
      <c r="G171" s="88" t="s">
        <v>407</v>
      </c>
      <c r="H171" s="88" t="s">
        <v>121</v>
      </c>
      <c r="I171" s="90" t="s">
        <v>122</v>
      </c>
      <c r="J171" s="91" t="s">
        <v>123</v>
      </c>
      <c r="K171" s="45" t="s">
        <v>124</v>
      </c>
      <c r="L171" s="45" t="s">
        <v>125</v>
      </c>
      <c r="M171" s="45" t="s">
        <v>36</v>
      </c>
      <c r="N171" s="92" t="s">
        <v>37</v>
      </c>
      <c r="O171" s="45" t="s">
        <v>126</v>
      </c>
      <c r="P171" s="45" t="s">
        <v>127</v>
      </c>
      <c r="Q171" s="45" t="s">
        <v>128</v>
      </c>
    </row>
    <row r="172" spans="1:17" s="2" customFormat="1">
      <c r="A172" s="41" t="s">
        <v>2</v>
      </c>
      <c r="B172" s="41" t="s">
        <v>3</v>
      </c>
      <c r="C172" s="41" t="s">
        <v>4</v>
      </c>
      <c r="D172" s="41" t="s">
        <v>5</v>
      </c>
      <c r="E172" s="41" t="s">
        <v>6</v>
      </c>
      <c r="F172" s="41" t="s">
        <v>7</v>
      </c>
      <c r="G172" s="41" t="s">
        <v>8</v>
      </c>
      <c r="H172" s="41" t="s">
        <v>9</v>
      </c>
      <c r="I172" s="48" t="s">
        <v>10</v>
      </c>
      <c r="J172" s="41" t="s">
        <v>11</v>
      </c>
      <c r="K172" s="41" t="s">
        <v>12</v>
      </c>
      <c r="L172" s="41" t="s">
        <v>129</v>
      </c>
      <c r="M172" s="41" t="s">
        <v>375</v>
      </c>
      <c r="N172" s="93" t="s">
        <v>14</v>
      </c>
      <c r="O172" s="94" t="s">
        <v>130</v>
      </c>
      <c r="P172" s="94" t="s">
        <v>131</v>
      </c>
      <c r="Q172" s="94" t="s">
        <v>132</v>
      </c>
    </row>
    <row r="173" spans="1:17" s="2" customFormat="1" ht="20.399999999999999">
      <c r="A173" s="41">
        <v>14</v>
      </c>
      <c r="B173" s="134">
        <v>1</v>
      </c>
      <c r="C173" s="189" t="s">
        <v>171</v>
      </c>
      <c r="D173" s="134">
        <v>48</v>
      </c>
      <c r="E173" s="176">
        <v>0.5</v>
      </c>
      <c r="F173" s="189" t="s">
        <v>163</v>
      </c>
      <c r="G173" s="134">
        <v>480</v>
      </c>
      <c r="H173" s="41"/>
      <c r="I173" s="48"/>
      <c r="J173" s="45">
        <v>1</v>
      </c>
      <c r="K173" s="49"/>
      <c r="L173" s="40">
        <f t="shared" ref="L173" si="41">K173*J173</f>
        <v>0</v>
      </c>
      <c r="M173" s="50" t="e">
        <f t="shared" ref="M173" si="42">ROUND(G173/L173,2)</f>
        <v>#DIV/0!</v>
      </c>
      <c r="N173" s="329"/>
      <c r="O173" s="103" t="e">
        <f t="shared" ref="O173" si="43">ROUND(M173*N173,2)</f>
        <v>#DIV/0!</v>
      </c>
      <c r="P173" s="104">
        <v>0.08</v>
      </c>
      <c r="Q173" s="103" t="e">
        <f t="shared" ref="Q173" si="44">ROUND(O173*P173+O173,2)</f>
        <v>#DIV/0!</v>
      </c>
    </row>
    <row r="174" spans="1:17" s="2" customFormat="1" ht="20.399999999999999">
      <c r="A174" s="131">
        <v>15</v>
      </c>
      <c r="B174" s="134">
        <v>2</v>
      </c>
      <c r="C174" s="178" t="s">
        <v>173</v>
      </c>
      <c r="D174" s="179">
        <v>30</v>
      </c>
      <c r="E174" s="182">
        <v>0.5</v>
      </c>
      <c r="F174" s="181" t="s">
        <v>145</v>
      </c>
      <c r="G174" s="134">
        <v>144</v>
      </c>
      <c r="H174" s="40"/>
      <c r="I174" s="39"/>
      <c r="J174" s="45">
        <v>1</v>
      </c>
      <c r="K174" s="49"/>
      <c r="L174" s="40">
        <f t="shared" ref="L174" si="45">K174*J174</f>
        <v>0</v>
      </c>
      <c r="M174" s="50" t="e">
        <f t="shared" ref="M174" si="46">ROUND(G174/L174,2)</f>
        <v>#DIV/0!</v>
      </c>
      <c r="N174" s="329"/>
      <c r="O174" s="103" t="e">
        <f t="shared" si="31"/>
        <v>#DIV/0!</v>
      </c>
      <c r="P174" s="104">
        <v>0.08</v>
      </c>
      <c r="Q174" s="103" t="e">
        <f t="shared" si="32"/>
        <v>#DIV/0!</v>
      </c>
    </row>
    <row r="175" spans="1:17" s="2" customFormat="1" ht="20.399999999999999">
      <c r="A175" s="41">
        <v>16</v>
      </c>
      <c r="B175" s="134">
        <v>2</v>
      </c>
      <c r="C175" s="178" t="s">
        <v>171</v>
      </c>
      <c r="D175" s="179">
        <v>48</v>
      </c>
      <c r="E175" s="182">
        <v>0.5</v>
      </c>
      <c r="F175" s="181" t="s">
        <v>163</v>
      </c>
      <c r="G175" s="134">
        <v>2112</v>
      </c>
      <c r="H175" s="40"/>
      <c r="I175" s="143"/>
      <c r="J175" s="45">
        <v>1</v>
      </c>
      <c r="K175" s="49"/>
      <c r="L175" s="40">
        <f>K178*J175</f>
        <v>0</v>
      </c>
      <c r="M175" s="368" t="e">
        <f>ROUND(G175/L175,2)</f>
        <v>#DIV/0!</v>
      </c>
      <c r="N175" s="329"/>
      <c r="O175" s="103" t="e">
        <f>ROUND(M175*N175,2)</f>
        <v>#DIV/0!</v>
      </c>
      <c r="P175" s="222">
        <v>0.08</v>
      </c>
      <c r="Q175" s="103" t="e">
        <f>ROUND(O175*P175+O175,2)</f>
        <v>#DIV/0!</v>
      </c>
    </row>
    <row r="176" spans="1:17" s="2" customFormat="1" ht="20.399999999999999">
      <c r="A176" s="131">
        <v>17</v>
      </c>
      <c r="B176" s="134">
        <v>2</v>
      </c>
      <c r="C176" s="178" t="s">
        <v>171</v>
      </c>
      <c r="D176" s="179">
        <v>48</v>
      </c>
      <c r="E176" s="182">
        <v>0.5</v>
      </c>
      <c r="F176" s="181" t="s">
        <v>163</v>
      </c>
      <c r="G176" s="134">
        <v>360</v>
      </c>
      <c r="H176" s="40"/>
      <c r="I176" s="143"/>
      <c r="J176" s="45">
        <v>1</v>
      </c>
      <c r="K176" s="49"/>
      <c r="L176" s="40">
        <f t="shared" ref="L176:L178" si="47">K176*J176</f>
        <v>0</v>
      </c>
      <c r="M176" s="368" t="e">
        <f t="shared" ref="M176:M178" si="48">ROUND(G176/L176,2)</f>
        <v>#DIV/0!</v>
      </c>
      <c r="N176" s="329"/>
      <c r="O176" s="103" t="e">
        <f t="shared" ref="O176:O178" si="49">ROUND(M176*N176,2)</f>
        <v>#DIV/0!</v>
      </c>
      <c r="P176" s="104">
        <v>0.08</v>
      </c>
      <c r="Q176" s="103" t="e">
        <f t="shared" ref="Q176:Q178" si="50">ROUND(O176*P176+O176,2)</f>
        <v>#DIV/0!</v>
      </c>
    </row>
    <row r="177" spans="1:17" s="2" customFormat="1" ht="20.399999999999999">
      <c r="A177" s="41">
        <v>18</v>
      </c>
      <c r="B177" s="134">
        <v>2</v>
      </c>
      <c r="C177" s="178" t="s">
        <v>174</v>
      </c>
      <c r="D177" s="179">
        <v>26</v>
      </c>
      <c r="E177" s="182">
        <v>0.5</v>
      </c>
      <c r="F177" s="181" t="s">
        <v>145</v>
      </c>
      <c r="G177" s="134">
        <v>1008</v>
      </c>
      <c r="H177" s="40"/>
      <c r="I177" s="39"/>
      <c r="J177" s="45">
        <v>1</v>
      </c>
      <c r="K177" s="49"/>
      <c r="L177" s="40">
        <f t="shared" si="47"/>
        <v>0</v>
      </c>
      <c r="M177" s="368" t="e">
        <f t="shared" si="48"/>
        <v>#DIV/0!</v>
      </c>
      <c r="N177" s="329"/>
      <c r="O177" s="103" t="e">
        <f t="shared" si="49"/>
        <v>#DIV/0!</v>
      </c>
      <c r="P177" s="104">
        <v>0.08</v>
      </c>
      <c r="Q177" s="103" t="e">
        <f t="shared" si="50"/>
        <v>#DIV/0!</v>
      </c>
    </row>
    <row r="178" spans="1:17" s="2" customFormat="1" ht="20.399999999999999">
      <c r="A178" s="131">
        <v>19</v>
      </c>
      <c r="B178" s="134">
        <v>2</v>
      </c>
      <c r="C178" s="178" t="s">
        <v>174</v>
      </c>
      <c r="D178" s="179">
        <v>26</v>
      </c>
      <c r="E178" s="182">
        <v>0.5</v>
      </c>
      <c r="F178" s="181" t="s">
        <v>150</v>
      </c>
      <c r="G178" s="134">
        <v>216</v>
      </c>
      <c r="H178" s="40"/>
      <c r="I178" s="338"/>
      <c r="J178" s="45">
        <v>1</v>
      </c>
      <c r="K178" s="49"/>
      <c r="L178" s="40">
        <f t="shared" si="47"/>
        <v>0</v>
      </c>
      <c r="M178" s="368" t="e">
        <f t="shared" si="48"/>
        <v>#DIV/0!</v>
      </c>
      <c r="N178" s="329"/>
      <c r="O178" s="103" t="e">
        <f t="shared" si="49"/>
        <v>#DIV/0!</v>
      </c>
      <c r="P178" s="104">
        <v>0.08</v>
      </c>
      <c r="Q178" s="103" t="e">
        <f t="shared" si="50"/>
        <v>#DIV/0!</v>
      </c>
    </row>
    <row r="179" spans="1:17" s="2" customFormat="1" ht="40.799999999999997">
      <c r="A179" s="41">
        <v>20</v>
      </c>
      <c r="B179" s="134">
        <v>2</v>
      </c>
      <c r="C179" s="178" t="s">
        <v>170</v>
      </c>
      <c r="D179" s="179" t="s">
        <v>175</v>
      </c>
      <c r="E179" s="182">
        <v>0.5</v>
      </c>
      <c r="F179" s="181" t="s">
        <v>176</v>
      </c>
      <c r="G179" s="134">
        <v>216</v>
      </c>
      <c r="H179" s="40"/>
      <c r="I179" s="39"/>
      <c r="J179" s="45">
        <v>1</v>
      </c>
      <c r="K179" s="49"/>
      <c r="L179" s="40">
        <f t="shared" ref="L179" si="51">K179*J179</f>
        <v>0</v>
      </c>
      <c r="M179" s="50" t="e">
        <f t="shared" ref="M179" si="52">ROUND(G179/L179,2)</f>
        <v>#DIV/0!</v>
      </c>
      <c r="N179" s="329"/>
      <c r="O179" s="103" t="e">
        <f t="shared" si="31"/>
        <v>#DIV/0!</v>
      </c>
      <c r="P179" s="104">
        <v>0.08</v>
      </c>
      <c r="Q179" s="103" t="e">
        <f t="shared" si="32"/>
        <v>#DIV/0!</v>
      </c>
    </row>
    <row r="180" spans="1:17" s="2" customFormat="1">
      <c r="A180" s="105"/>
      <c r="B180" s="106"/>
      <c r="C180" s="106"/>
      <c r="D180" s="107"/>
      <c r="E180" s="107"/>
      <c r="F180" s="108"/>
      <c r="G180" s="106"/>
      <c r="H180" s="106"/>
      <c r="I180" s="109"/>
      <c r="J180" s="109"/>
      <c r="K180" s="109"/>
      <c r="L180" s="109"/>
      <c r="M180" s="109"/>
      <c r="N180" s="147" t="s">
        <v>17</v>
      </c>
      <c r="O180" s="356" t="e">
        <f>SUM(O157:O169,O173:O179)</f>
        <v>#DIV/0!</v>
      </c>
      <c r="P180" s="362"/>
      <c r="Q180" s="363" t="e">
        <f>SUM(Q157:Q169,Q173:Q179)</f>
        <v>#DIV/0!</v>
      </c>
    </row>
    <row r="181" spans="1:17" s="4" customFormat="1" ht="15" customHeight="1">
      <c r="A181" s="7" t="s">
        <v>18</v>
      </c>
      <c r="B181" s="30" t="s">
        <v>22</v>
      </c>
      <c r="C181" s="6"/>
      <c r="D181" s="5"/>
      <c r="F181" s="6"/>
      <c r="G181" s="9"/>
      <c r="H181" s="10"/>
      <c r="I181" s="9"/>
      <c r="J181" s="6"/>
      <c r="K181" s="31"/>
      <c r="L181" s="11"/>
    </row>
    <row r="182" spans="1:17" s="4" customFormat="1" ht="15" customHeight="1">
      <c r="A182" s="409" t="s">
        <v>23</v>
      </c>
      <c r="B182" s="410"/>
      <c r="C182" s="410"/>
      <c r="D182" s="410"/>
      <c r="E182" s="410"/>
      <c r="F182" s="410"/>
      <c r="G182" s="410"/>
      <c r="H182" s="410"/>
      <c r="I182" s="410"/>
      <c r="J182" s="410"/>
      <c r="K182" s="410"/>
      <c r="L182" s="410"/>
      <c r="M182" s="410"/>
      <c r="N182" s="411"/>
      <c r="O182" s="12"/>
      <c r="P182" s="13" t="s">
        <v>24</v>
      </c>
    </row>
    <row r="183" spans="1:17" s="4" customFormat="1" ht="15" customHeight="1">
      <c r="A183" s="409" t="s">
        <v>25</v>
      </c>
      <c r="B183" s="410"/>
      <c r="C183" s="410"/>
      <c r="D183" s="410"/>
      <c r="E183" s="410"/>
      <c r="F183" s="410"/>
      <c r="G183" s="410"/>
      <c r="H183" s="410"/>
      <c r="I183" s="410"/>
      <c r="J183" s="410"/>
      <c r="K183" s="410"/>
      <c r="L183" s="410"/>
      <c r="M183" s="410"/>
      <c r="N183" s="411"/>
      <c r="O183" s="12"/>
      <c r="P183" s="13" t="s">
        <v>24</v>
      </c>
    </row>
    <row r="184" spans="1:17" s="4" customFormat="1" ht="15" customHeight="1">
      <c r="A184" s="409" t="s">
        <v>26</v>
      </c>
      <c r="B184" s="410"/>
      <c r="C184" s="410"/>
      <c r="D184" s="410"/>
      <c r="E184" s="410"/>
      <c r="F184" s="410"/>
      <c r="G184" s="410"/>
      <c r="H184" s="410"/>
      <c r="I184" s="410"/>
      <c r="J184" s="410"/>
      <c r="K184" s="410"/>
      <c r="L184" s="410"/>
      <c r="M184" s="410"/>
      <c r="N184" s="411"/>
      <c r="O184" s="12"/>
      <c r="P184" s="13" t="s">
        <v>24</v>
      </c>
    </row>
    <row r="185" spans="1:17" s="2" customFormat="1">
      <c r="B185" s="113" t="s">
        <v>16</v>
      </c>
      <c r="C185" s="80"/>
      <c r="D185" s="80"/>
      <c r="E185" s="80"/>
      <c r="F185" s="80"/>
      <c r="G185" s="55"/>
      <c r="H185" s="114"/>
      <c r="I185" s="115"/>
      <c r="J185" s="116"/>
      <c r="K185" s="81"/>
      <c r="L185" s="82"/>
      <c r="M185" s="81"/>
      <c r="N185" s="114"/>
    </row>
    <row r="186" spans="1:17" s="2" customFormat="1" ht="24.6" customHeight="1">
      <c r="A186" s="59" t="s">
        <v>18</v>
      </c>
      <c r="B186" s="423" t="s">
        <v>417</v>
      </c>
      <c r="C186" s="423"/>
      <c r="D186" s="423"/>
      <c r="E186" s="423"/>
      <c r="F186" s="423"/>
      <c r="G186" s="423"/>
      <c r="H186" s="423"/>
      <c r="I186" s="423"/>
      <c r="J186" s="423"/>
      <c r="K186" s="423"/>
      <c r="L186" s="423"/>
      <c r="M186" s="423"/>
      <c r="N186" s="423"/>
      <c r="O186" s="423"/>
      <c r="P186" s="423"/>
      <c r="Q186" s="423"/>
    </row>
    <row r="187" spans="1:17" s="2" customFormat="1" ht="26.4" customHeight="1">
      <c r="A187" s="59" t="s">
        <v>18</v>
      </c>
      <c r="B187" s="423" t="s">
        <v>416</v>
      </c>
      <c r="C187" s="423"/>
      <c r="D187" s="423"/>
      <c r="E187" s="423"/>
      <c r="F187" s="423"/>
      <c r="G187" s="423"/>
      <c r="H187" s="423"/>
      <c r="I187" s="423"/>
      <c r="J187" s="423"/>
      <c r="K187" s="423"/>
      <c r="L187" s="423"/>
      <c r="M187" s="423"/>
      <c r="N187" s="423"/>
      <c r="O187" s="423"/>
      <c r="P187" s="423"/>
      <c r="Q187" s="423"/>
    </row>
    <row r="188" spans="1:17" s="2" customFormat="1">
      <c r="A188" s="59" t="s">
        <v>18</v>
      </c>
      <c r="B188" s="117" t="s">
        <v>373</v>
      </c>
      <c r="C188" s="379"/>
      <c r="D188" s="379"/>
      <c r="E188" s="379"/>
      <c r="F188" s="379"/>
      <c r="G188" s="116"/>
      <c r="H188" s="82"/>
      <c r="I188" s="115"/>
      <c r="J188" s="116"/>
      <c r="K188" s="81"/>
      <c r="L188" s="82"/>
      <c r="M188" s="81"/>
      <c r="N188" s="114"/>
    </row>
    <row r="189" spans="1:17" s="2" customFormat="1">
      <c r="A189" s="59" t="s">
        <v>18</v>
      </c>
      <c r="B189" s="2" t="s">
        <v>138</v>
      </c>
      <c r="C189" s="80"/>
      <c r="D189" s="80"/>
      <c r="E189" s="80"/>
      <c r="F189" s="80"/>
      <c r="G189" s="55"/>
      <c r="H189" s="114"/>
      <c r="I189" s="115"/>
      <c r="J189" s="116"/>
      <c r="K189" s="81"/>
      <c r="L189" s="82"/>
      <c r="M189" s="81"/>
      <c r="N189" s="114"/>
    </row>
    <row r="190" spans="1:17" s="2" customFormat="1">
      <c r="A190" s="59" t="s">
        <v>18</v>
      </c>
      <c r="B190" s="83" t="s">
        <v>177</v>
      </c>
      <c r="C190" s="83"/>
      <c r="D190" s="83"/>
      <c r="E190" s="83"/>
      <c r="F190" s="83"/>
      <c r="G190" s="83"/>
      <c r="H190" s="115"/>
      <c r="I190" s="115"/>
      <c r="J190" s="83"/>
      <c r="N190" s="118"/>
    </row>
    <row r="191" spans="1:17" s="2" customFormat="1">
      <c r="A191" s="59" t="s">
        <v>18</v>
      </c>
      <c r="B191" s="83" t="s">
        <v>20</v>
      </c>
      <c r="C191" s="83"/>
      <c r="D191" s="83"/>
      <c r="E191" s="83"/>
      <c r="F191" s="83"/>
      <c r="G191" s="83"/>
      <c r="H191" s="115"/>
      <c r="I191" s="115"/>
      <c r="J191" s="83"/>
      <c r="N191" s="118"/>
    </row>
    <row r="192" spans="1:17" s="2" customFormat="1">
      <c r="A192" s="59" t="s">
        <v>18</v>
      </c>
      <c r="B192" s="83" t="s">
        <v>140</v>
      </c>
      <c r="C192" s="83"/>
      <c r="D192" s="83"/>
      <c r="E192" s="83"/>
      <c r="F192" s="83"/>
      <c r="G192" s="83"/>
      <c r="H192" s="115"/>
      <c r="I192" s="115"/>
      <c r="N192" s="118"/>
    </row>
    <row r="193" spans="1:17" s="4" customFormat="1">
      <c r="A193" s="15" t="s">
        <v>18</v>
      </c>
      <c r="B193" s="16" t="s">
        <v>30</v>
      </c>
      <c r="C193" s="16"/>
      <c r="D193" s="16"/>
      <c r="E193" s="16"/>
      <c r="F193" s="16"/>
      <c r="G193" s="16"/>
      <c r="H193" s="16"/>
      <c r="I193" s="16"/>
      <c r="J193" s="15"/>
      <c r="K193" s="29"/>
    </row>
    <row r="194" spans="1:17" s="2" customFormat="1">
      <c r="A194" s="59" t="s">
        <v>18</v>
      </c>
      <c r="B194" s="84" t="s">
        <v>19</v>
      </c>
      <c r="C194" s="84"/>
      <c r="D194" s="84"/>
      <c r="E194" s="84"/>
      <c r="F194" s="84"/>
      <c r="G194" s="85"/>
      <c r="H194" s="119"/>
      <c r="I194" s="119"/>
      <c r="J194" s="85"/>
      <c r="K194" s="86"/>
      <c r="L194" s="86"/>
      <c r="M194" s="86"/>
      <c r="N194" s="120"/>
      <c r="O194" s="86"/>
      <c r="P194" s="86"/>
      <c r="Q194" s="86"/>
    </row>
    <row r="195" spans="1:17" s="2" customFormat="1">
      <c r="B195" s="86" t="s">
        <v>141</v>
      </c>
      <c r="C195" s="86"/>
      <c r="D195" s="86"/>
      <c r="E195" s="86"/>
      <c r="F195" s="86"/>
      <c r="G195" s="86"/>
      <c r="H195" s="121"/>
      <c r="I195" s="121"/>
      <c r="J195" s="86"/>
      <c r="K195" s="86"/>
      <c r="L195" s="86"/>
      <c r="M195" s="86"/>
      <c r="N195" s="120"/>
      <c r="O195" s="86"/>
      <c r="P195" s="86"/>
      <c r="Q195" s="86"/>
    </row>
    <row r="196" spans="1:17" s="2" customFormat="1">
      <c r="A196" s="59"/>
      <c r="B196" s="84" t="s">
        <v>142</v>
      </c>
      <c r="C196" s="85"/>
      <c r="D196" s="85"/>
      <c r="E196" s="85"/>
      <c r="F196" s="85"/>
      <c r="G196" s="85"/>
      <c r="H196" s="119"/>
      <c r="I196" s="119"/>
      <c r="J196" s="85"/>
      <c r="K196" s="85"/>
      <c r="L196" s="122"/>
      <c r="M196" s="122"/>
      <c r="N196" s="123"/>
      <c r="O196" s="124"/>
      <c r="P196" s="86"/>
      <c r="Q196" s="86"/>
    </row>
    <row r="197" spans="1:17" s="87" customFormat="1">
      <c r="A197" s="125"/>
      <c r="B197" s="126"/>
      <c r="C197" s="64"/>
      <c r="D197" s="64"/>
      <c r="E197" s="64"/>
      <c r="F197" s="64"/>
      <c r="G197" s="64"/>
      <c r="H197" s="127"/>
      <c r="I197" s="127"/>
      <c r="J197" s="64"/>
      <c r="K197" s="64"/>
      <c r="L197" s="128"/>
      <c r="M197" s="128"/>
      <c r="N197" s="129"/>
      <c r="O197" s="130"/>
    </row>
    <row r="198" spans="1:17" s="4" customFormat="1">
      <c r="H198" s="25"/>
      <c r="I198" s="25"/>
      <c r="J198" s="26"/>
      <c r="K198" s="27" t="s">
        <v>27</v>
      </c>
      <c r="L198" s="25"/>
      <c r="M198" s="25"/>
    </row>
    <row r="199" spans="1:17">
      <c r="A199" s="43" t="s">
        <v>201</v>
      </c>
      <c r="B199" s="1"/>
      <c r="C199" s="1"/>
      <c r="D199" s="1"/>
      <c r="E199" s="1"/>
      <c r="F199" s="1"/>
      <c r="G199" s="1"/>
      <c r="H199" s="209"/>
      <c r="I199" s="209"/>
      <c r="J199" s="1"/>
      <c r="K199" s="1"/>
      <c r="L199" s="1"/>
      <c r="M199" s="1"/>
      <c r="N199" s="210"/>
      <c r="O199" s="1"/>
      <c r="P199" s="1"/>
      <c r="Q199" s="1"/>
    </row>
    <row r="200" spans="1:17" s="2" customFormat="1" ht="40.799999999999997">
      <c r="A200" s="88" t="s">
        <v>115</v>
      </c>
      <c r="B200" s="88" t="s">
        <v>116</v>
      </c>
      <c r="C200" s="88" t="s">
        <v>117</v>
      </c>
      <c r="D200" s="89" t="s">
        <v>118</v>
      </c>
      <c r="E200" s="89" t="s">
        <v>119</v>
      </c>
      <c r="F200" s="88" t="s">
        <v>120</v>
      </c>
      <c r="G200" s="88" t="s">
        <v>407</v>
      </c>
      <c r="H200" s="88" t="s">
        <v>121</v>
      </c>
      <c r="I200" s="90" t="s">
        <v>122</v>
      </c>
      <c r="J200" s="91" t="s">
        <v>123</v>
      </c>
      <c r="K200" s="45" t="s">
        <v>124</v>
      </c>
      <c r="L200" s="45" t="s">
        <v>125</v>
      </c>
      <c r="M200" s="45" t="s">
        <v>36</v>
      </c>
      <c r="N200" s="92" t="s">
        <v>37</v>
      </c>
      <c r="O200" s="45" t="s">
        <v>126</v>
      </c>
      <c r="P200" s="45" t="s">
        <v>127</v>
      </c>
      <c r="Q200" s="45" t="s">
        <v>128</v>
      </c>
    </row>
    <row r="201" spans="1:17" s="2" customFormat="1">
      <c r="A201" s="41" t="s">
        <v>2</v>
      </c>
      <c r="B201" s="41" t="s">
        <v>3</v>
      </c>
      <c r="C201" s="41" t="s">
        <v>4</v>
      </c>
      <c r="D201" s="41" t="s">
        <v>5</v>
      </c>
      <c r="E201" s="41" t="s">
        <v>6</v>
      </c>
      <c r="F201" s="41" t="s">
        <v>7</v>
      </c>
      <c r="G201" s="41" t="s">
        <v>8</v>
      </c>
      <c r="H201" s="41" t="s">
        <v>9</v>
      </c>
      <c r="I201" s="48" t="s">
        <v>10</v>
      </c>
      <c r="J201" s="41" t="s">
        <v>11</v>
      </c>
      <c r="K201" s="41" t="s">
        <v>12</v>
      </c>
      <c r="L201" s="41" t="s">
        <v>129</v>
      </c>
      <c r="M201" s="41" t="s">
        <v>375</v>
      </c>
      <c r="N201" s="93" t="s">
        <v>14</v>
      </c>
      <c r="O201" s="94" t="s">
        <v>130</v>
      </c>
      <c r="P201" s="94" t="s">
        <v>131</v>
      </c>
      <c r="Q201" s="94" t="s">
        <v>132</v>
      </c>
    </row>
    <row r="202" spans="1:17" s="2" customFormat="1">
      <c r="A202" s="131">
        <v>1</v>
      </c>
      <c r="B202" s="183" t="s">
        <v>146</v>
      </c>
      <c r="C202" s="183">
        <v>70</v>
      </c>
      <c r="D202" s="183">
        <v>30</v>
      </c>
      <c r="E202" s="184">
        <v>0.5</v>
      </c>
      <c r="F202" s="183" t="s">
        <v>145</v>
      </c>
      <c r="G202" s="183">
        <v>144</v>
      </c>
      <c r="H202" s="40"/>
      <c r="I202" s="39"/>
      <c r="J202" s="45">
        <v>1</v>
      </c>
      <c r="K202" s="49"/>
      <c r="L202" s="40">
        <f t="shared" ref="L202" si="53">K202*J202</f>
        <v>0</v>
      </c>
      <c r="M202" s="50" t="e">
        <f t="shared" ref="M202" si="54">ROUND(G202/L202,2)</f>
        <v>#DIV/0!</v>
      </c>
      <c r="N202" s="79"/>
      <c r="O202" s="103" t="e">
        <f>ROUND(M202*N202,2)</f>
        <v>#DIV/0!</v>
      </c>
      <c r="P202" s="104">
        <v>0.08</v>
      </c>
      <c r="Q202" s="103" t="e">
        <f>ROUND(O202*P202+O202,2)</f>
        <v>#DIV/0!</v>
      </c>
    </row>
    <row r="203" spans="1:17" s="2" customFormat="1">
      <c r="A203" s="131">
        <v>2</v>
      </c>
      <c r="B203" s="183">
        <v>0</v>
      </c>
      <c r="C203" s="183">
        <v>90</v>
      </c>
      <c r="D203" s="183">
        <v>37</v>
      </c>
      <c r="E203" s="184">
        <v>0.5</v>
      </c>
      <c r="F203" s="183" t="s">
        <v>145</v>
      </c>
      <c r="G203" s="183">
        <v>1008</v>
      </c>
      <c r="H203" s="40"/>
      <c r="I203" s="39"/>
      <c r="J203" s="45">
        <v>1</v>
      </c>
      <c r="K203" s="49"/>
      <c r="L203" s="40">
        <f t="shared" ref="L203:L205" si="55">K203*J203</f>
        <v>0</v>
      </c>
      <c r="M203" s="50" t="e">
        <f t="shared" ref="M203:M205" si="56">ROUND(G203/L203,2)</f>
        <v>#DIV/0!</v>
      </c>
      <c r="N203" s="79"/>
      <c r="O203" s="103" t="e">
        <f t="shared" ref="O203:O210" si="57">ROUND(M203*N203,2)</f>
        <v>#DIV/0!</v>
      </c>
      <c r="P203" s="104">
        <v>0.08</v>
      </c>
      <c r="Q203" s="103" t="e">
        <f t="shared" ref="Q203:Q210" si="58">ROUND(O203*P203+O203,2)</f>
        <v>#DIV/0!</v>
      </c>
    </row>
    <row r="204" spans="1:17" s="2" customFormat="1" ht="20.399999999999999">
      <c r="A204" s="131">
        <v>3</v>
      </c>
      <c r="B204" s="183">
        <v>1</v>
      </c>
      <c r="C204" s="183">
        <v>70</v>
      </c>
      <c r="D204" s="183">
        <v>26</v>
      </c>
      <c r="E204" s="184">
        <v>0.5</v>
      </c>
      <c r="F204" s="185" t="s">
        <v>150</v>
      </c>
      <c r="G204" s="183">
        <v>144</v>
      </c>
      <c r="H204" s="40"/>
      <c r="I204" s="39"/>
      <c r="J204" s="45">
        <v>1</v>
      </c>
      <c r="K204" s="49"/>
      <c r="L204" s="40">
        <f t="shared" si="55"/>
        <v>0</v>
      </c>
      <c r="M204" s="50" t="e">
        <f t="shared" si="56"/>
        <v>#DIV/0!</v>
      </c>
      <c r="N204" s="79"/>
      <c r="O204" s="103" t="e">
        <f t="shared" si="57"/>
        <v>#DIV/0!</v>
      </c>
      <c r="P204" s="104">
        <v>0.08</v>
      </c>
      <c r="Q204" s="103" t="e">
        <f t="shared" si="58"/>
        <v>#DIV/0!</v>
      </c>
    </row>
    <row r="205" spans="1:17" s="2" customFormat="1">
      <c r="A205" s="131">
        <v>4</v>
      </c>
      <c r="B205" s="134" t="s">
        <v>143</v>
      </c>
      <c r="C205" s="134" t="s">
        <v>178</v>
      </c>
      <c r="D205" s="134">
        <v>26</v>
      </c>
      <c r="E205" s="176">
        <v>0.5</v>
      </c>
      <c r="F205" s="134" t="s">
        <v>145</v>
      </c>
      <c r="G205" s="134">
        <v>216</v>
      </c>
      <c r="H205" s="40"/>
      <c r="I205" s="39"/>
      <c r="J205" s="45">
        <v>1</v>
      </c>
      <c r="K205" s="49"/>
      <c r="L205" s="40">
        <f t="shared" si="55"/>
        <v>0</v>
      </c>
      <c r="M205" s="369" t="e">
        <f t="shared" si="56"/>
        <v>#DIV/0!</v>
      </c>
      <c r="N205" s="79"/>
      <c r="O205" s="370" t="e">
        <f t="shared" si="57"/>
        <v>#DIV/0!</v>
      </c>
      <c r="P205" s="104">
        <v>0.08</v>
      </c>
      <c r="Q205" s="370" t="e">
        <f t="shared" si="58"/>
        <v>#DIV/0!</v>
      </c>
    </row>
    <row r="206" spans="1:17" s="2" customFormat="1">
      <c r="A206" s="131">
        <v>5</v>
      </c>
      <c r="B206" s="134" t="s">
        <v>157</v>
      </c>
      <c r="C206" s="134">
        <v>70</v>
      </c>
      <c r="D206" s="134">
        <v>26</v>
      </c>
      <c r="E206" s="176">
        <v>0.5</v>
      </c>
      <c r="F206" s="134" t="s">
        <v>145</v>
      </c>
      <c r="G206" s="134">
        <v>216</v>
      </c>
      <c r="H206" s="40"/>
      <c r="I206" s="39"/>
      <c r="J206" s="45">
        <v>1</v>
      </c>
      <c r="K206" s="49"/>
      <c r="L206" s="40">
        <f t="shared" ref="L206:L210" si="59">K206*J206</f>
        <v>0</v>
      </c>
      <c r="M206" s="369" t="e">
        <f t="shared" ref="M206:M210" si="60">ROUND(G206/L206,2)</f>
        <v>#DIV/0!</v>
      </c>
      <c r="N206" s="79"/>
      <c r="O206" s="370" t="e">
        <f t="shared" si="57"/>
        <v>#DIV/0!</v>
      </c>
      <c r="P206" s="104">
        <v>0.08</v>
      </c>
      <c r="Q206" s="370" t="e">
        <f t="shared" si="58"/>
        <v>#DIV/0!</v>
      </c>
    </row>
    <row r="207" spans="1:17" s="2" customFormat="1">
      <c r="A207" s="131">
        <v>6</v>
      </c>
      <c r="B207" s="134">
        <v>2</v>
      </c>
      <c r="C207" s="134">
        <v>90</v>
      </c>
      <c r="D207" s="134">
        <v>48</v>
      </c>
      <c r="E207" s="176">
        <v>0.5</v>
      </c>
      <c r="F207" s="134" t="s">
        <v>145</v>
      </c>
      <c r="G207" s="134">
        <v>288</v>
      </c>
      <c r="H207" s="40"/>
      <c r="I207" s="39"/>
      <c r="J207" s="45">
        <v>1</v>
      </c>
      <c r="K207" s="49"/>
      <c r="L207" s="40">
        <f t="shared" si="59"/>
        <v>0</v>
      </c>
      <c r="M207" s="50" t="e">
        <f t="shared" si="60"/>
        <v>#DIV/0!</v>
      </c>
      <c r="N207" s="79"/>
      <c r="O207" s="103" t="e">
        <f t="shared" si="57"/>
        <v>#DIV/0!</v>
      </c>
      <c r="P207" s="104">
        <v>0.08</v>
      </c>
      <c r="Q207" s="103" t="e">
        <f t="shared" si="58"/>
        <v>#DIV/0!</v>
      </c>
    </row>
    <row r="208" spans="1:17" s="2" customFormat="1">
      <c r="A208" s="131">
        <v>7</v>
      </c>
      <c r="B208" s="134" t="s">
        <v>179</v>
      </c>
      <c r="C208" s="134">
        <v>90</v>
      </c>
      <c r="D208" s="134">
        <v>26</v>
      </c>
      <c r="E208" s="176">
        <v>0.5</v>
      </c>
      <c r="F208" s="134" t="s">
        <v>145</v>
      </c>
      <c r="G208" s="134">
        <v>144</v>
      </c>
      <c r="H208" s="40"/>
      <c r="I208" s="39"/>
      <c r="J208" s="45">
        <v>1</v>
      </c>
      <c r="K208" s="49"/>
      <c r="L208" s="40">
        <f t="shared" si="59"/>
        <v>0</v>
      </c>
      <c r="M208" s="50" t="e">
        <f t="shared" si="60"/>
        <v>#DIV/0!</v>
      </c>
      <c r="N208" s="79"/>
      <c r="O208" s="103" t="e">
        <f t="shared" si="57"/>
        <v>#DIV/0!</v>
      </c>
      <c r="P208" s="104">
        <v>0.08</v>
      </c>
      <c r="Q208" s="103" t="e">
        <f t="shared" si="58"/>
        <v>#DIV/0!</v>
      </c>
    </row>
    <row r="209" spans="1:17" s="2" customFormat="1">
      <c r="A209" s="131">
        <v>8</v>
      </c>
      <c r="B209" s="134" t="s">
        <v>157</v>
      </c>
      <c r="C209" s="134">
        <v>70</v>
      </c>
      <c r="D209" s="134">
        <v>26</v>
      </c>
      <c r="E209" s="176">
        <v>0.5</v>
      </c>
      <c r="F209" s="134" t="s">
        <v>145</v>
      </c>
      <c r="G209" s="134">
        <v>144</v>
      </c>
      <c r="H209" s="40"/>
      <c r="I209" s="39"/>
      <c r="J209" s="45">
        <v>1</v>
      </c>
      <c r="K209" s="49"/>
      <c r="L209" s="40">
        <f t="shared" si="59"/>
        <v>0</v>
      </c>
      <c r="M209" s="50" t="e">
        <f t="shared" si="60"/>
        <v>#DIV/0!</v>
      </c>
      <c r="N209" s="79"/>
      <c r="O209" s="103" t="e">
        <f t="shared" si="57"/>
        <v>#DIV/0!</v>
      </c>
      <c r="P209" s="104">
        <v>0.08</v>
      </c>
      <c r="Q209" s="103" t="e">
        <f t="shared" si="58"/>
        <v>#DIV/0!</v>
      </c>
    </row>
    <row r="210" spans="1:17" s="2" customFormat="1" ht="30.6">
      <c r="A210" s="131">
        <v>9</v>
      </c>
      <c r="B210" s="186">
        <v>1</v>
      </c>
      <c r="C210" s="187" t="s">
        <v>171</v>
      </c>
      <c r="D210" s="186" t="s">
        <v>180</v>
      </c>
      <c r="E210" s="188">
        <v>0.5</v>
      </c>
      <c r="F210" s="189" t="s">
        <v>181</v>
      </c>
      <c r="G210" s="186">
        <v>96</v>
      </c>
      <c r="H210" s="40"/>
      <c r="I210" s="39"/>
      <c r="J210" s="45">
        <v>1</v>
      </c>
      <c r="K210" s="49"/>
      <c r="L210" s="40">
        <f t="shared" si="59"/>
        <v>0</v>
      </c>
      <c r="M210" s="50" t="e">
        <f t="shared" si="60"/>
        <v>#DIV/0!</v>
      </c>
      <c r="N210" s="79"/>
      <c r="O210" s="103" t="e">
        <f t="shared" si="57"/>
        <v>#DIV/0!</v>
      </c>
      <c r="P210" s="104">
        <v>0.08</v>
      </c>
      <c r="Q210" s="103" t="e">
        <f t="shared" si="58"/>
        <v>#DIV/0!</v>
      </c>
    </row>
    <row r="211" spans="1:17" s="2" customFormat="1">
      <c r="A211" s="105"/>
      <c r="B211" s="106"/>
      <c r="C211" s="106"/>
      <c r="D211" s="107"/>
      <c r="E211" s="107"/>
      <c r="F211" s="108"/>
      <c r="G211" s="106"/>
      <c r="H211" s="106"/>
      <c r="I211" s="109"/>
      <c r="J211" s="109"/>
      <c r="K211" s="109"/>
      <c r="L211" s="109"/>
      <c r="M211" s="109"/>
      <c r="N211" s="147" t="s">
        <v>17</v>
      </c>
      <c r="O211" s="356" t="e">
        <f>SUM(O202:O210)</f>
        <v>#DIV/0!</v>
      </c>
      <c r="P211" s="106"/>
      <c r="Q211" s="363" t="e">
        <f>SUM(Q202:Q210)</f>
        <v>#DIV/0!</v>
      </c>
    </row>
    <row r="212" spans="1:17" s="4" customFormat="1" ht="15" customHeight="1">
      <c r="A212" s="7" t="s">
        <v>18</v>
      </c>
      <c r="B212" s="30" t="s">
        <v>22</v>
      </c>
      <c r="C212" s="6"/>
      <c r="D212" s="5"/>
      <c r="F212" s="6"/>
      <c r="G212" s="9"/>
      <c r="H212" s="10"/>
      <c r="I212" s="9"/>
      <c r="J212" s="6"/>
      <c r="K212" s="31"/>
      <c r="L212" s="11"/>
    </row>
    <row r="213" spans="1:17" s="4" customFormat="1" ht="15" customHeight="1">
      <c r="A213" s="409" t="s">
        <v>23</v>
      </c>
      <c r="B213" s="410"/>
      <c r="C213" s="410"/>
      <c r="D213" s="410"/>
      <c r="E213" s="410"/>
      <c r="F213" s="410"/>
      <c r="G213" s="410"/>
      <c r="H213" s="410"/>
      <c r="I213" s="410"/>
      <c r="J213" s="410"/>
      <c r="K213" s="410"/>
      <c r="L213" s="410"/>
      <c r="M213" s="410"/>
      <c r="N213" s="411"/>
      <c r="O213" s="12"/>
      <c r="P213" s="13" t="s">
        <v>24</v>
      </c>
    </row>
    <row r="214" spans="1:17" s="4" customFormat="1" ht="15" customHeight="1">
      <c r="A214" s="409" t="s">
        <v>25</v>
      </c>
      <c r="B214" s="410"/>
      <c r="C214" s="410"/>
      <c r="D214" s="410"/>
      <c r="E214" s="410"/>
      <c r="F214" s="410"/>
      <c r="G214" s="410"/>
      <c r="H214" s="410"/>
      <c r="I214" s="410"/>
      <c r="J214" s="410"/>
      <c r="K214" s="410"/>
      <c r="L214" s="410"/>
      <c r="M214" s="410"/>
      <c r="N214" s="411"/>
      <c r="O214" s="12"/>
      <c r="P214" s="13" t="s">
        <v>24</v>
      </c>
    </row>
    <row r="215" spans="1:17" s="4" customFormat="1" ht="15" customHeight="1">
      <c r="A215" s="409" t="s">
        <v>26</v>
      </c>
      <c r="B215" s="410"/>
      <c r="C215" s="410"/>
      <c r="D215" s="410"/>
      <c r="E215" s="410"/>
      <c r="F215" s="410"/>
      <c r="G215" s="410"/>
      <c r="H215" s="410"/>
      <c r="I215" s="410"/>
      <c r="J215" s="410"/>
      <c r="K215" s="410"/>
      <c r="L215" s="410"/>
      <c r="M215" s="410"/>
      <c r="N215" s="411"/>
      <c r="O215" s="12"/>
      <c r="P215" s="13" t="s">
        <v>24</v>
      </c>
    </row>
    <row r="216" spans="1:17" s="2" customFormat="1">
      <c r="B216" s="113" t="s">
        <v>16</v>
      </c>
      <c r="C216" s="80"/>
      <c r="D216" s="80"/>
      <c r="E216" s="80"/>
      <c r="F216" s="80"/>
      <c r="G216" s="55"/>
      <c r="H216" s="114"/>
      <c r="I216" s="115"/>
      <c r="J216" s="116"/>
      <c r="K216" s="81"/>
      <c r="L216" s="82"/>
      <c r="M216" s="81"/>
      <c r="N216" s="114"/>
    </row>
    <row r="217" spans="1:17" s="2" customFormat="1" ht="19.95" customHeight="1">
      <c r="A217" s="59" t="s">
        <v>18</v>
      </c>
      <c r="B217" s="421" t="s">
        <v>182</v>
      </c>
      <c r="C217" s="421"/>
      <c r="D217" s="421"/>
      <c r="E217" s="421"/>
      <c r="F217" s="421"/>
      <c r="G217" s="421"/>
      <c r="H217" s="421"/>
      <c r="I217" s="421"/>
      <c r="J217" s="421"/>
      <c r="K217" s="421"/>
      <c r="L217" s="421"/>
      <c r="M217" s="421"/>
      <c r="N217" s="421"/>
      <c r="O217" s="421"/>
      <c r="P217" s="421"/>
      <c r="Q217" s="421"/>
    </row>
    <row r="218" spans="1:17" s="2" customFormat="1">
      <c r="A218" s="59" t="s">
        <v>18</v>
      </c>
      <c r="B218" s="117" t="s">
        <v>373</v>
      </c>
      <c r="C218" s="379"/>
      <c r="D218" s="379"/>
      <c r="E218" s="379"/>
      <c r="F218" s="379"/>
      <c r="G218" s="116"/>
      <c r="H218" s="82"/>
      <c r="I218" s="115"/>
      <c r="J218" s="116"/>
      <c r="K218" s="81"/>
      <c r="L218" s="82"/>
      <c r="M218" s="81"/>
      <c r="N218" s="114"/>
    </row>
    <row r="219" spans="1:17" s="2" customFormat="1">
      <c r="A219" s="59" t="s">
        <v>18</v>
      </c>
      <c r="B219" s="2" t="s">
        <v>138</v>
      </c>
      <c r="C219" s="80"/>
      <c r="D219" s="80"/>
      <c r="E219" s="80"/>
      <c r="F219" s="80"/>
      <c r="G219" s="55"/>
      <c r="H219" s="114"/>
      <c r="I219" s="115"/>
      <c r="J219" s="116"/>
      <c r="K219" s="81"/>
      <c r="L219" s="82"/>
      <c r="M219" s="81"/>
      <c r="N219" s="114"/>
    </row>
    <row r="220" spans="1:17" s="2" customFormat="1">
      <c r="A220" s="59" t="s">
        <v>18</v>
      </c>
      <c r="B220" s="83" t="s">
        <v>183</v>
      </c>
      <c r="C220" s="83"/>
      <c r="D220" s="83"/>
      <c r="E220" s="83"/>
      <c r="F220" s="83"/>
      <c r="G220" s="83"/>
      <c r="H220" s="115"/>
      <c r="I220" s="115"/>
      <c r="J220" s="83"/>
      <c r="N220" s="118"/>
    </row>
    <row r="221" spans="1:17" s="2" customFormat="1">
      <c r="A221" s="59" t="s">
        <v>18</v>
      </c>
      <c r="B221" s="83" t="s">
        <v>20</v>
      </c>
      <c r="C221" s="83"/>
      <c r="D221" s="83"/>
      <c r="E221" s="83"/>
      <c r="F221" s="83"/>
      <c r="G221" s="83"/>
      <c r="H221" s="115"/>
      <c r="I221" s="115"/>
      <c r="J221" s="83"/>
      <c r="N221" s="118"/>
    </row>
    <row r="222" spans="1:17" s="2" customFormat="1">
      <c r="A222" s="59" t="s">
        <v>18</v>
      </c>
      <c r="B222" s="83" t="s">
        <v>140</v>
      </c>
      <c r="C222" s="83"/>
      <c r="D222" s="83"/>
      <c r="E222" s="83"/>
      <c r="F222" s="83"/>
      <c r="G222" s="83"/>
      <c r="H222" s="115"/>
      <c r="I222" s="115"/>
      <c r="N222" s="118"/>
    </row>
    <row r="223" spans="1:17" s="4" customFormat="1">
      <c r="A223" s="15" t="s">
        <v>18</v>
      </c>
      <c r="B223" s="16" t="s">
        <v>30</v>
      </c>
      <c r="C223" s="16"/>
      <c r="D223" s="16"/>
      <c r="E223" s="16"/>
      <c r="F223" s="16"/>
      <c r="G223" s="16"/>
      <c r="H223" s="16"/>
      <c r="I223" s="16"/>
      <c r="J223" s="15"/>
      <c r="K223" s="29"/>
    </row>
    <row r="224" spans="1:17" s="2" customFormat="1">
      <c r="A224" s="59" t="s">
        <v>18</v>
      </c>
      <c r="B224" s="84" t="s">
        <v>19</v>
      </c>
      <c r="C224" s="84"/>
      <c r="D224" s="84"/>
      <c r="E224" s="84"/>
      <c r="F224" s="84"/>
      <c r="G224" s="85"/>
      <c r="H224" s="119"/>
      <c r="I224" s="119"/>
      <c r="J224" s="85"/>
      <c r="K224" s="86"/>
      <c r="L224" s="86"/>
      <c r="M224" s="86"/>
      <c r="N224" s="120"/>
      <c r="O224" s="86"/>
      <c r="P224" s="86"/>
      <c r="Q224" s="86"/>
    </row>
    <row r="225" spans="1:17" s="2" customFormat="1">
      <c r="B225" s="86" t="s">
        <v>141</v>
      </c>
      <c r="C225" s="86"/>
      <c r="D225" s="86"/>
      <c r="E225" s="86"/>
      <c r="F225" s="86"/>
      <c r="G225" s="86"/>
      <c r="H225" s="121"/>
      <c r="I225" s="121"/>
      <c r="J225" s="86"/>
      <c r="K225" s="86"/>
      <c r="L225" s="86"/>
      <c r="M225" s="86"/>
      <c r="N225" s="120"/>
      <c r="O225" s="86"/>
      <c r="P225" s="86"/>
      <c r="Q225" s="86"/>
    </row>
    <row r="226" spans="1:17" s="2" customFormat="1">
      <c r="A226" s="59"/>
      <c r="B226" s="84" t="s">
        <v>142</v>
      </c>
      <c r="C226" s="85"/>
      <c r="D226" s="85"/>
      <c r="E226" s="85"/>
      <c r="F226" s="85"/>
      <c r="G226" s="85"/>
      <c r="H226" s="119"/>
      <c r="I226" s="119"/>
      <c r="J226" s="85"/>
      <c r="K226" s="85"/>
      <c r="L226" s="122"/>
      <c r="M226" s="122"/>
      <c r="N226" s="123"/>
      <c r="O226" s="124"/>
      <c r="P226" s="86"/>
      <c r="Q226" s="86"/>
    </row>
    <row r="227" spans="1:17" s="87" customFormat="1">
      <c r="A227" s="125"/>
      <c r="B227" s="126"/>
      <c r="C227" s="64"/>
      <c r="D227" s="64"/>
      <c r="E227" s="64"/>
      <c r="F227" s="64"/>
      <c r="G227" s="64"/>
      <c r="H227" s="127"/>
      <c r="I227" s="127"/>
      <c r="J227" s="64"/>
      <c r="K227" s="64"/>
      <c r="L227" s="128"/>
      <c r="M227" s="128"/>
      <c r="N227" s="129"/>
      <c r="O227" s="130"/>
    </row>
    <row r="228" spans="1:17" s="4" customFormat="1">
      <c r="H228" s="25"/>
      <c r="I228" s="25"/>
      <c r="J228" s="26"/>
      <c r="K228" s="27" t="s">
        <v>27</v>
      </c>
      <c r="L228" s="25"/>
      <c r="M228" s="25"/>
    </row>
    <row r="229" spans="1:17">
      <c r="A229" s="43" t="s">
        <v>202</v>
      </c>
      <c r="B229" s="1"/>
      <c r="C229" s="1"/>
      <c r="D229" s="1"/>
      <c r="E229" s="1"/>
      <c r="F229" s="1"/>
      <c r="G229" s="1"/>
      <c r="H229" s="209"/>
      <c r="I229" s="209"/>
      <c r="J229" s="1"/>
      <c r="K229" s="1"/>
      <c r="L229" s="1"/>
      <c r="M229" s="1"/>
      <c r="N229" s="210"/>
      <c r="O229" s="1"/>
      <c r="P229" s="1"/>
      <c r="Q229" s="1"/>
    </row>
    <row r="230" spans="1:17" s="2" customFormat="1" ht="40.799999999999997">
      <c r="A230" s="88" t="s">
        <v>115</v>
      </c>
      <c r="B230" s="88" t="s">
        <v>116</v>
      </c>
      <c r="C230" s="88" t="s">
        <v>117</v>
      </c>
      <c r="D230" s="89" t="s">
        <v>118</v>
      </c>
      <c r="E230" s="89" t="s">
        <v>119</v>
      </c>
      <c r="F230" s="88" t="s">
        <v>120</v>
      </c>
      <c r="G230" s="88" t="s">
        <v>407</v>
      </c>
      <c r="H230" s="88" t="s">
        <v>121</v>
      </c>
      <c r="I230" s="90" t="s">
        <v>122</v>
      </c>
      <c r="J230" s="91" t="s">
        <v>123</v>
      </c>
      <c r="K230" s="45" t="s">
        <v>124</v>
      </c>
      <c r="L230" s="45" t="s">
        <v>125</v>
      </c>
      <c r="M230" s="45" t="s">
        <v>36</v>
      </c>
      <c r="N230" s="92" t="s">
        <v>37</v>
      </c>
      <c r="O230" s="45" t="s">
        <v>126</v>
      </c>
      <c r="P230" s="45" t="s">
        <v>127</v>
      </c>
      <c r="Q230" s="45" t="s">
        <v>128</v>
      </c>
    </row>
    <row r="231" spans="1:17" s="2" customFormat="1">
      <c r="A231" s="41" t="s">
        <v>2</v>
      </c>
      <c r="B231" s="41" t="s">
        <v>3</v>
      </c>
      <c r="C231" s="41" t="s">
        <v>4</v>
      </c>
      <c r="D231" s="41" t="s">
        <v>5</v>
      </c>
      <c r="E231" s="41" t="s">
        <v>6</v>
      </c>
      <c r="F231" s="41" t="s">
        <v>7</v>
      </c>
      <c r="G231" s="41" t="s">
        <v>8</v>
      </c>
      <c r="H231" s="41" t="s">
        <v>9</v>
      </c>
      <c r="I231" s="48" t="s">
        <v>10</v>
      </c>
      <c r="J231" s="41" t="s">
        <v>11</v>
      </c>
      <c r="K231" s="41" t="s">
        <v>12</v>
      </c>
      <c r="L231" s="41" t="s">
        <v>129</v>
      </c>
      <c r="M231" s="41" t="s">
        <v>375</v>
      </c>
      <c r="N231" s="93" t="s">
        <v>14</v>
      </c>
      <c r="O231" s="94" t="s">
        <v>130</v>
      </c>
      <c r="P231" s="94" t="s">
        <v>131</v>
      </c>
      <c r="Q231" s="94" t="s">
        <v>132</v>
      </c>
    </row>
    <row r="232" spans="1:17" s="2" customFormat="1" ht="20.399999999999999">
      <c r="A232" s="131">
        <v>1</v>
      </c>
      <c r="B232" s="190" t="s">
        <v>157</v>
      </c>
      <c r="C232" s="179">
        <v>75</v>
      </c>
      <c r="D232" s="179">
        <v>24</v>
      </c>
      <c r="E232" s="180">
        <v>0.375</v>
      </c>
      <c r="F232" s="181" t="s">
        <v>163</v>
      </c>
      <c r="G232" s="134">
        <v>432</v>
      </c>
      <c r="H232" s="40"/>
      <c r="I232" s="191"/>
      <c r="J232" s="45">
        <v>1</v>
      </c>
      <c r="K232" s="49"/>
      <c r="L232" s="40">
        <f t="shared" ref="L232" si="61">K232*J232</f>
        <v>0</v>
      </c>
      <c r="M232" s="50" t="e">
        <f t="shared" ref="M232" si="62">ROUND(G232/L232,2)</f>
        <v>#DIV/0!</v>
      </c>
      <c r="N232" s="164"/>
      <c r="O232" s="103" t="e">
        <f>ROUND(M232*N232,2)</f>
        <v>#DIV/0!</v>
      </c>
      <c r="P232" s="104">
        <v>0.08</v>
      </c>
      <c r="Q232" s="103" t="e">
        <f>ROUND(O232*P232+O232,2)</f>
        <v>#DIV/0!</v>
      </c>
    </row>
    <row r="233" spans="1:17" s="2" customFormat="1" ht="20.399999999999999">
      <c r="A233" s="131">
        <v>2</v>
      </c>
      <c r="B233" s="190" t="s">
        <v>143</v>
      </c>
      <c r="C233" s="179">
        <v>75</v>
      </c>
      <c r="D233" s="179">
        <v>24</v>
      </c>
      <c r="E233" s="180">
        <v>0.375</v>
      </c>
      <c r="F233" s="181" t="s">
        <v>163</v>
      </c>
      <c r="G233" s="134">
        <v>1920</v>
      </c>
      <c r="H233" s="40"/>
      <c r="I233" s="191"/>
      <c r="J233" s="45">
        <v>1</v>
      </c>
      <c r="K233" s="49"/>
      <c r="L233" s="40">
        <f t="shared" ref="L233:L239" si="63">K233*J233</f>
        <v>0</v>
      </c>
      <c r="M233" s="50" t="e">
        <f t="shared" ref="M233:M239" si="64">ROUND(G233/L233,2)</f>
        <v>#DIV/0!</v>
      </c>
      <c r="N233" s="164"/>
      <c r="O233" s="103" t="e">
        <f t="shared" ref="O233:O239" si="65">ROUND(M233*N233,2)</f>
        <v>#DIV/0!</v>
      </c>
      <c r="P233" s="104">
        <v>0.08</v>
      </c>
      <c r="Q233" s="103" t="e">
        <f t="shared" ref="Q233:Q239" si="66">ROUND(O233*P233+O233,2)</f>
        <v>#DIV/0!</v>
      </c>
    </row>
    <row r="234" spans="1:17" s="2" customFormat="1" ht="20.399999999999999">
      <c r="A234" s="131">
        <v>3</v>
      </c>
      <c r="B234" s="190" t="s">
        <v>146</v>
      </c>
      <c r="C234" s="179">
        <v>75</v>
      </c>
      <c r="D234" s="179">
        <v>39</v>
      </c>
      <c r="E234" s="180">
        <v>0.375</v>
      </c>
      <c r="F234" s="181" t="s">
        <v>163</v>
      </c>
      <c r="G234" s="134">
        <v>1296</v>
      </c>
      <c r="H234" s="40"/>
      <c r="I234" s="143"/>
      <c r="J234" s="45">
        <v>1</v>
      </c>
      <c r="K234" s="49"/>
      <c r="L234" s="40">
        <f t="shared" si="63"/>
        <v>0</v>
      </c>
      <c r="M234" s="50" t="e">
        <f t="shared" si="64"/>
        <v>#DIV/0!</v>
      </c>
      <c r="N234" s="164"/>
      <c r="O234" s="103" t="e">
        <f t="shared" si="65"/>
        <v>#DIV/0!</v>
      </c>
      <c r="P234" s="104">
        <v>0.08</v>
      </c>
      <c r="Q234" s="103" t="e">
        <f t="shared" si="66"/>
        <v>#DIV/0!</v>
      </c>
    </row>
    <row r="235" spans="1:17" s="2" customFormat="1" ht="20.399999999999999">
      <c r="A235" s="131">
        <v>4</v>
      </c>
      <c r="B235" s="192" t="s">
        <v>146</v>
      </c>
      <c r="C235" s="193">
        <v>45</v>
      </c>
      <c r="D235" s="193">
        <v>24</v>
      </c>
      <c r="E235" s="194">
        <v>0.375</v>
      </c>
      <c r="F235" s="195" t="s">
        <v>163</v>
      </c>
      <c r="G235" s="134">
        <v>864</v>
      </c>
      <c r="H235" s="40"/>
      <c r="I235" s="191"/>
      <c r="J235" s="45">
        <v>1</v>
      </c>
      <c r="K235" s="49"/>
      <c r="L235" s="40">
        <f t="shared" si="63"/>
        <v>0</v>
      </c>
      <c r="M235" s="50" t="e">
        <f t="shared" si="64"/>
        <v>#DIV/0!</v>
      </c>
      <c r="N235" s="164"/>
      <c r="O235" s="103" t="e">
        <f t="shared" si="65"/>
        <v>#DIV/0!</v>
      </c>
      <c r="P235" s="104">
        <v>0.08</v>
      </c>
      <c r="Q235" s="103" t="e">
        <f t="shared" si="66"/>
        <v>#DIV/0!</v>
      </c>
    </row>
    <row r="236" spans="1:17" s="2" customFormat="1" ht="25.2" customHeight="1">
      <c r="A236" s="131">
        <v>5</v>
      </c>
      <c r="B236" s="424" t="s">
        <v>184</v>
      </c>
      <c r="C236" s="425"/>
      <c r="D236" s="425"/>
      <c r="E236" s="425"/>
      <c r="F236" s="426"/>
      <c r="G236" s="134">
        <v>48</v>
      </c>
      <c r="H236" s="39"/>
      <c r="I236" s="196"/>
      <c r="J236" s="45">
        <v>1</v>
      </c>
      <c r="K236" s="49"/>
      <c r="L236" s="40">
        <f t="shared" si="63"/>
        <v>0</v>
      </c>
      <c r="M236" s="50" t="e">
        <f t="shared" si="64"/>
        <v>#DIV/0!</v>
      </c>
      <c r="N236" s="164"/>
      <c r="O236" s="103" t="e">
        <f t="shared" si="65"/>
        <v>#DIV/0!</v>
      </c>
      <c r="P236" s="104">
        <v>0.08</v>
      </c>
      <c r="Q236" s="103" t="e">
        <f t="shared" si="66"/>
        <v>#DIV/0!</v>
      </c>
    </row>
    <row r="237" spans="1:17" s="2" customFormat="1" ht="28.95" customHeight="1">
      <c r="A237" s="131">
        <v>6</v>
      </c>
      <c r="B237" s="40">
        <v>1</v>
      </c>
      <c r="C237" s="40">
        <v>75</v>
      </c>
      <c r="D237" s="40">
        <v>37</v>
      </c>
      <c r="E237" s="40" t="s">
        <v>144</v>
      </c>
      <c r="F237" s="40" t="s">
        <v>145</v>
      </c>
      <c r="G237" s="160">
        <v>1944</v>
      </c>
      <c r="H237" s="197"/>
      <c r="I237" s="197"/>
      <c r="J237" s="45">
        <v>1</v>
      </c>
      <c r="K237" s="49"/>
      <c r="L237" s="40">
        <f t="shared" si="63"/>
        <v>0</v>
      </c>
      <c r="M237" s="50" t="e">
        <f t="shared" si="64"/>
        <v>#DIV/0!</v>
      </c>
      <c r="N237" s="164"/>
      <c r="O237" s="103" t="e">
        <f>ROUND(M237*N237,2)</f>
        <v>#DIV/0!</v>
      </c>
      <c r="P237" s="104">
        <v>0.08</v>
      </c>
      <c r="Q237" s="103" t="e">
        <f>ROUND(O237*P237+O237,2)</f>
        <v>#DIV/0!</v>
      </c>
    </row>
    <row r="238" spans="1:17" s="2" customFormat="1" ht="30.6">
      <c r="A238" s="131">
        <v>7</v>
      </c>
      <c r="B238" s="198">
        <v>2</v>
      </c>
      <c r="C238" s="199">
        <v>75</v>
      </c>
      <c r="D238" s="199">
        <v>40</v>
      </c>
      <c r="E238" s="200">
        <v>0.5</v>
      </c>
      <c r="F238" s="201" t="s">
        <v>185</v>
      </c>
      <c r="G238" s="199">
        <v>216</v>
      </c>
      <c r="H238" s="40"/>
      <c r="I238" s="143"/>
      <c r="J238" s="45">
        <v>1</v>
      </c>
      <c r="K238" s="49"/>
      <c r="L238" s="40">
        <f t="shared" si="63"/>
        <v>0</v>
      </c>
      <c r="M238" s="50" t="e">
        <f t="shared" si="64"/>
        <v>#DIV/0!</v>
      </c>
      <c r="N238" s="164"/>
      <c r="O238" s="103" t="e">
        <f t="shared" si="65"/>
        <v>#DIV/0!</v>
      </c>
      <c r="P238" s="104">
        <v>0.08</v>
      </c>
      <c r="Q238" s="103" t="e">
        <f t="shared" si="66"/>
        <v>#DIV/0!</v>
      </c>
    </row>
    <row r="239" spans="1:17" s="2" customFormat="1">
      <c r="A239" s="131">
        <v>8</v>
      </c>
      <c r="B239" s="202">
        <v>5</v>
      </c>
      <c r="C239" s="134" t="s">
        <v>186</v>
      </c>
      <c r="D239" s="203"/>
      <c r="E239" s="203"/>
      <c r="F239" s="204"/>
      <c r="G239" s="134">
        <v>672</v>
      </c>
      <c r="H239" s="40"/>
      <c r="I239" s="143"/>
      <c r="J239" s="45">
        <v>1</v>
      </c>
      <c r="K239" s="49"/>
      <c r="L239" s="40">
        <f t="shared" si="63"/>
        <v>0</v>
      </c>
      <c r="M239" s="50" t="e">
        <f t="shared" si="64"/>
        <v>#DIV/0!</v>
      </c>
      <c r="N239" s="164"/>
      <c r="O239" s="103" t="e">
        <f t="shared" si="65"/>
        <v>#DIV/0!</v>
      </c>
      <c r="P239" s="104">
        <v>0.08</v>
      </c>
      <c r="Q239" s="103" t="e">
        <f t="shared" si="66"/>
        <v>#DIV/0!</v>
      </c>
    </row>
    <row r="240" spans="1:17" s="2" customFormat="1">
      <c r="A240" s="105"/>
      <c r="B240" s="106"/>
      <c r="C240" s="106"/>
      <c r="D240" s="107"/>
      <c r="E240" s="107"/>
      <c r="F240" s="108"/>
      <c r="G240" s="106"/>
      <c r="H240" s="106"/>
      <c r="I240" s="109"/>
      <c r="J240" s="109"/>
      <c r="K240" s="109"/>
      <c r="L240" s="109"/>
      <c r="M240" s="109"/>
      <c r="N240" s="147" t="s">
        <v>17</v>
      </c>
      <c r="O240" s="356" t="e">
        <f>SUM(O232:O239)</f>
        <v>#DIV/0!</v>
      </c>
      <c r="P240" s="109"/>
      <c r="Q240" s="357" t="e">
        <f>SUM(Q232:Q239)</f>
        <v>#DIV/0!</v>
      </c>
    </row>
    <row r="241" spans="1:17" s="4" customFormat="1" ht="15" customHeight="1">
      <c r="A241" s="7" t="s">
        <v>18</v>
      </c>
      <c r="B241" s="30" t="s">
        <v>22</v>
      </c>
      <c r="C241" s="6"/>
      <c r="D241" s="5"/>
      <c r="F241" s="6"/>
      <c r="G241" s="9"/>
      <c r="H241" s="10"/>
      <c r="I241" s="9"/>
      <c r="J241" s="6"/>
      <c r="K241" s="31"/>
      <c r="L241" s="11"/>
    </row>
    <row r="242" spans="1:17" s="4" customFormat="1" ht="15" customHeight="1">
      <c r="A242" s="409" t="s">
        <v>23</v>
      </c>
      <c r="B242" s="410"/>
      <c r="C242" s="410"/>
      <c r="D242" s="410"/>
      <c r="E242" s="410"/>
      <c r="F242" s="410"/>
      <c r="G242" s="410"/>
      <c r="H242" s="410"/>
      <c r="I242" s="410"/>
      <c r="J242" s="410"/>
      <c r="K242" s="410"/>
      <c r="L242" s="410"/>
      <c r="M242" s="410"/>
      <c r="N242" s="411"/>
      <c r="O242" s="12"/>
      <c r="P242" s="13" t="s">
        <v>24</v>
      </c>
    </row>
    <row r="243" spans="1:17" s="4" customFormat="1" ht="15" customHeight="1">
      <c r="A243" s="409" t="s">
        <v>25</v>
      </c>
      <c r="B243" s="410"/>
      <c r="C243" s="410"/>
      <c r="D243" s="410"/>
      <c r="E243" s="410"/>
      <c r="F243" s="410"/>
      <c r="G243" s="410"/>
      <c r="H243" s="410"/>
      <c r="I243" s="410"/>
      <c r="J243" s="410"/>
      <c r="K243" s="410"/>
      <c r="L243" s="410"/>
      <c r="M243" s="410"/>
      <c r="N243" s="411"/>
      <c r="O243" s="12"/>
      <c r="P243" s="13" t="s">
        <v>24</v>
      </c>
    </row>
    <row r="244" spans="1:17" s="4" customFormat="1" ht="15" customHeight="1">
      <c r="A244" s="409" t="s">
        <v>26</v>
      </c>
      <c r="B244" s="410"/>
      <c r="C244" s="410"/>
      <c r="D244" s="410"/>
      <c r="E244" s="410"/>
      <c r="F244" s="410"/>
      <c r="G244" s="410"/>
      <c r="H244" s="410"/>
      <c r="I244" s="410"/>
      <c r="J244" s="410"/>
      <c r="K244" s="410"/>
      <c r="L244" s="410"/>
      <c r="M244" s="410"/>
      <c r="N244" s="411"/>
      <c r="O244" s="12"/>
      <c r="P244" s="13" t="s">
        <v>24</v>
      </c>
    </row>
    <row r="245" spans="1:17" s="2" customFormat="1">
      <c r="B245" s="113" t="s">
        <v>16</v>
      </c>
      <c r="C245" s="80"/>
      <c r="D245" s="80"/>
      <c r="E245" s="80"/>
      <c r="F245" s="80"/>
      <c r="G245" s="55"/>
      <c r="H245" s="114"/>
      <c r="I245" s="115"/>
      <c r="J245" s="116"/>
      <c r="K245" s="81"/>
      <c r="L245" s="82"/>
      <c r="M245" s="81"/>
      <c r="N245" s="114"/>
    </row>
    <row r="246" spans="1:17" s="2" customFormat="1">
      <c r="A246" s="59" t="s">
        <v>18</v>
      </c>
      <c r="B246" s="149" t="s">
        <v>187</v>
      </c>
      <c r="C246" s="150"/>
      <c r="D246" s="150"/>
      <c r="E246" s="150"/>
      <c r="F246" s="150"/>
      <c r="G246" s="151"/>
      <c r="H246" s="152"/>
      <c r="I246" s="121"/>
      <c r="J246" s="151"/>
      <c r="K246" s="153"/>
      <c r="L246" s="82"/>
      <c r="M246" s="81"/>
      <c r="N246" s="114"/>
    </row>
    <row r="247" spans="1:17" s="2" customFormat="1">
      <c r="A247" s="59" t="s">
        <v>18</v>
      </c>
      <c r="B247" s="421" t="s">
        <v>188</v>
      </c>
      <c r="C247" s="421"/>
      <c r="D247" s="421"/>
      <c r="E247" s="421"/>
      <c r="F247" s="421"/>
      <c r="G247" s="421"/>
      <c r="H247" s="421"/>
      <c r="I247" s="421"/>
      <c r="J247" s="421"/>
      <c r="K247" s="421"/>
      <c r="L247" s="421"/>
      <c r="M247" s="421"/>
      <c r="N247" s="421"/>
      <c r="O247" s="421"/>
      <c r="P247" s="421"/>
      <c r="Q247" s="421"/>
    </row>
    <row r="248" spans="1:17" s="2" customFormat="1">
      <c r="A248" s="59" t="s">
        <v>18</v>
      </c>
      <c r="B248" s="117" t="s">
        <v>373</v>
      </c>
      <c r="C248" s="379"/>
      <c r="D248" s="379"/>
      <c r="E248" s="379"/>
      <c r="F248" s="379"/>
      <c r="G248" s="116"/>
      <c r="H248" s="82"/>
      <c r="I248" s="115"/>
      <c r="J248" s="116"/>
      <c r="K248" s="81"/>
      <c r="L248" s="82"/>
      <c r="M248" s="81"/>
      <c r="N248" s="114"/>
    </row>
    <row r="249" spans="1:17" s="2" customFormat="1">
      <c r="A249" s="59" t="s">
        <v>18</v>
      </c>
      <c r="B249" s="83" t="s">
        <v>183</v>
      </c>
      <c r="C249" s="83"/>
      <c r="D249" s="83"/>
      <c r="E249" s="83"/>
      <c r="F249" s="83"/>
      <c r="G249" s="83"/>
      <c r="H249" s="115"/>
      <c r="I249" s="115"/>
      <c r="J249" s="83"/>
      <c r="N249" s="118"/>
    </row>
    <row r="250" spans="1:17" s="2" customFormat="1">
      <c r="A250" s="59" t="s">
        <v>18</v>
      </c>
      <c r="B250" s="83" t="s">
        <v>20</v>
      </c>
      <c r="C250" s="83"/>
      <c r="D250" s="83"/>
      <c r="E250" s="83"/>
      <c r="F250" s="83"/>
      <c r="G250" s="83"/>
      <c r="H250" s="115"/>
      <c r="I250" s="115"/>
      <c r="J250" s="83"/>
      <c r="N250" s="118"/>
    </row>
    <row r="251" spans="1:17" s="2" customFormat="1">
      <c r="A251" s="59" t="s">
        <v>18</v>
      </c>
      <c r="B251" s="83" t="s">
        <v>140</v>
      </c>
      <c r="C251" s="83"/>
      <c r="D251" s="83"/>
      <c r="E251" s="83"/>
      <c r="F251" s="83"/>
      <c r="G251" s="83"/>
      <c r="H251" s="115"/>
      <c r="I251" s="115"/>
      <c r="N251" s="118"/>
    </row>
    <row r="252" spans="1:17" s="4" customFormat="1">
      <c r="A252" s="15" t="s">
        <v>18</v>
      </c>
      <c r="B252" s="16" t="s">
        <v>30</v>
      </c>
      <c r="C252" s="16"/>
      <c r="D252" s="16"/>
      <c r="E252" s="16"/>
      <c r="F252" s="16"/>
      <c r="G252" s="16"/>
      <c r="H252" s="16"/>
      <c r="I252" s="16"/>
      <c r="J252" s="15"/>
      <c r="K252" s="29"/>
    </row>
    <row r="253" spans="1:17" s="2" customFormat="1">
      <c r="A253" s="59" t="s">
        <v>18</v>
      </c>
      <c r="B253" s="84" t="s">
        <v>19</v>
      </c>
      <c r="C253" s="84"/>
      <c r="D253" s="84"/>
      <c r="E253" s="84"/>
      <c r="F253" s="84"/>
      <c r="G253" s="85"/>
      <c r="H253" s="119"/>
      <c r="I253" s="119"/>
      <c r="J253" s="85"/>
      <c r="K253" s="86"/>
      <c r="L253" s="86"/>
      <c r="M253" s="86"/>
      <c r="N253" s="120"/>
      <c r="O253" s="86"/>
      <c r="P253" s="86"/>
      <c r="Q253" s="86"/>
    </row>
    <row r="254" spans="1:17" s="2" customFormat="1">
      <c r="B254" s="86" t="s">
        <v>141</v>
      </c>
      <c r="C254" s="86"/>
      <c r="D254" s="86"/>
      <c r="E254" s="86"/>
      <c r="F254" s="86"/>
      <c r="G254" s="86"/>
      <c r="H254" s="121"/>
      <c r="I254" s="121"/>
      <c r="J254" s="86"/>
      <c r="K254" s="86"/>
      <c r="L254" s="86"/>
      <c r="M254" s="86"/>
      <c r="N254" s="120"/>
      <c r="O254" s="86"/>
      <c r="P254" s="86"/>
      <c r="Q254" s="86"/>
    </row>
    <row r="255" spans="1:17" s="2" customFormat="1">
      <c r="A255" s="59"/>
      <c r="B255" s="84" t="s">
        <v>142</v>
      </c>
      <c r="C255" s="85"/>
      <c r="D255" s="85"/>
      <c r="E255" s="85"/>
      <c r="F255" s="85"/>
      <c r="G255" s="85"/>
      <c r="H255" s="119"/>
      <c r="I255" s="119"/>
      <c r="J255" s="85"/>
      <c r="K255" s="85"/>
      <c r="L255" s="122"/>
      <c r="M255" s="122"/>
      <c r="N255" s="123"/>
      <c r="O255" s="124"/>
      <c r="P255" s="86"/>
      <c r="Q255" s="86"/>
    </row>
    <row r="256" spans="1:17" s="2" customFormat="1">
      <c r="A256" s="59"/>
      <c r="B256" s="126"/>
      <c r="C256" s="64"/>
      <c r="D256" s="64"/>
      <c r="E256" s="64"/>
      <c r="F256" s="64"/>
      <c r="G256" s="64"/>
      <c r="H256" s="127"/>
      <c r="I256" s="127"/>
      <c r="J256" s="64"/>
      <c r="K256" s="64"/>
      <c r="L256" s="128"/>
      <c r="M256" s="128"/>
      <c r="N256" s="129"/>
      <c r="O256" s="130"/>
      <c r="P256" s="87"/>
      <c r="Q256" s="87"/>
    </row>
    <row r="257" spans="1:17" s="4" customFormat="1">
      <c r="H257" s="25"/>
      <c r="I257" s="25"/>
      <c r="J257" s="26"/>
      <c r="K257" s="27" t="s">
        <v>27</v>
      </c>
      <c r="L257" s="25"/>
      <c r="M257" s="25"/>
    </row>
    <row r="258" spans="1:17">
      <c r="A258" s="43" t="s">
        <v>203</v>
      </c>
      <c r="B258" s="1"/>
      <c r="C258" s="1"/>
      <c r="D258" s="1"/>
      <c r="E258" s="1"/>
      <c r="F258" s="1"/>
    </row>
    <row r="259" spans="1:17" s="2" customFormat="1" ht="40.799999999999997">
      <c r="A259" s="88" t="s">
        <v>115</v>
      </c>
      <c r="B259" s="88" t="s">
        <v>116</v>
      </c>
      <c r="C259" s="88" t="s">
        <v>117</v>
      </c>
      <c r="D259" s="89" t="s">
        <v>118</v>
      </c>
      <c r="E259" s="89" t="s">
        <v>119</v>
      </c>
      <c r="F259" s="88" t="s">
        <v>120</v>
      </c>
      <c r="G259" s="88" t="s">
        <v>407</v>
      </c>
      <c r="H259" s="88" t="s">
        <v>121</v>
      </c>
      <c r="I259" s="90" t="s">
        <v>122</v>
      </c>
      <c r="J259" s="91" t="s">
        <v>123</v>
      </c>
      <c r="K259" s="45" t="s">
        <v>124</v>
      </c>
      <c r="L259" s="45" t="s">
        <v>125</v>
      </c>
      <c r="M259" s="45" t="s">
        <v>36</v>
      </c>
      <c r="N259" s="92" t="s">
        <v>37</v>
      </c>
      <c r="O259" s="45" t="s">
        <v>126</v>
      </c>
      <c r="P259" s="45" t="s">
        <v>127</v>
      </c>
      <c r="Q259" s="45" t="s">
        <v>128</v>
      </c>
    </row>
    <row r="260" spans="1:17" s="2" customFormat="1">
      <c r="A260" s="41" t="s">
        <v>2</v>
      </c>
      <c r="B260" s="41" t="s">
        <v>3</v>
      </c>
      <c r="C260" s="41" t="s">
        <v>4</v>
      </c>
      <c r="D260" s="41" t="s">
        <v>5</v>
      </c>
      <c r="E260" s="41" t="s">
        <v>6</v>
      </c>
      <c r="F260" s="41" t="s">
        <v>7</v>
      </c>
      <c r="G260" s="41" t="s">
        <v>8</v>
      </c>
      <c r="H260" s="41" t="s">
        <v>9</v>
      </c>
      <c r="I260" s="48" t="s">
        <v>10</v>
      </c>
      <c r="J260" s="41" t="s">
        <v>11</v>
      </c>
      <c r="K260" s="41" t="s">
        <v>12</v>
      </c>
      <c r="L260" s="41" t="s">
        <v>129</v>
      </c>
      <c r="M260" s="41" t="s">
        <v>375</v>
      </c>
      <c r="N260" s="93" t="s">
        <v>14</v>
      </c>
      <c r="O260" s="94" t="s">
        <v>130</v>
      </c>
      <c r="P260" s="94" t="s">
        <v>131</v>
      </c>
      <c r="Q260" s="94" t="s">
        <v>132</v>
      </c>
    </row>
    <row r="261" spans="1:17" s="2" customFormat="1">
      <c r="A261" s="131">
        <v>1</v>
      </c>
      <c r="B261" s="205" t="s">
        <v>143</v>
      </c>
      <c r="C261" s="178">
        <v>70</v>
      </c>
      <c r="D261" s="206">
        <v>26</v>
      </c>
      <c r="E261" s="205" t="s">
        <v>144</v>
      </c>
      <c r="F261" s="207" t="s">
        <v>145</v>
      </c>
      <c r="G261" s="134">
        <v>432</v>
      </c>
      <c r="H261" s="40"/>
      <c r="I261" s="39"/>
      <c r="J261" s="45">
        <v>1</v>
      </c>
      <c r="K261" s="49"/>
      <c r="L261" s="40">
        <f t="shared" ref="L261" si="67">K261*J261</f>
        <v>0</v>
      </c>
      <c r="M261" s="50" t="e">
        <f t="shared" ref="M261" si="68">ROUND(G261/L261,2)</f>
        <v>#DIV/0!</v>
      </c>
      <c r="N261" s="164"/>
      <c r="O261" s="103" t="e">
        <f>ROUND(M261*N261,2)</f>
        <v>#DIV/0!</v>
      </c>
      <c r="P261" s="104">
        <v>0.08</v>
      </c>
      <c r="Q261" s="103" t="e">
        <f>ROUND(O261*P261+O261,2)</f>
        <v>#DIV/0!</v>
      </c>
    </row>
    <row r="262" spans="1:17" s="2" customFormat="1">
      <c r="A262" s="131">
        <v>2</v>
      </c>
      <c r="B262" s="205" t="s">
        <v>143</v>
      </c>
      <c r="C262" s="208">
        <v>70</v>
      </c>
      <c r="D262" s="206">
        <v>22</v>
      </c>
      <c r="E262" s="205" t="s">
        <v>144</v>
      </c>
      <c r="F262" s="207" t="s">
        <v>145</v>
      </c>
      <c r="G262" s="134">
        <v>432</v>
      </c>
      <c r="H262" s="40"/>
      <c r="I262" s="39"/>
      <c r="J262" s="45">
        <v>1</v>
      </c>
      <c r="K262" s="49"/>
      <c r="L262" s="40">
        <f t="shared" ref="L262:L264" si="69">K262*J262</f>
        <v>0</v>
      </c>
      <c r="M262" s="50" t="e">
        <f t="shared" ref="M262:M264" si="70">ROUND(G262/L262,2)</f>
        <v>#DIV/0!</v>
      </c>
      <c r="N262" s="164"/>
      <c r="O262" s="103" t="e">
        <f>ROUND(M262*N262,2)</f>
        <v>#DIV/0!</v>
      </c>
      <c r="P262" s="104">
        <v>0.08</v>
      </c>
      <c r="Q262" s="103" t="e">
        <f>ROUND(O262*P262+O262,2)</f>
        <v>#DIV/0!</v>
      </c>
    </row>
    <row r="263" spans="1:17" s="2" customFormat="1" ht="40.799999999999997">
      <c r="A263" s="131">
        <v>3</v>
      </c>
      <c r="B263" s="205" t="s">
        <v>143</v>
      </c>
      <c r="C263" s="208">
        <v>70</v>
      </c>
      <c r="D263" s="206">
        <v>19</v>
      </c>
      <c r="E263" s="205" t="s">
        <v>162</v>
      </c>
      <c r="F263" s="45" t="s">
        <v>189</v>
      </c>
      <c r="G263" s="134">
        <v>216</v>
      </c>
      <c r="H263" s="40"/>
      <c r="I263" s="39"/>
      <c r="J263" s="45">
        <v>1</v>
      </c>
      <c r="K263" s="49"/>
      <c r="L263" s="40">
        <f t="shared" si="69"/>
        <v>0</v>
      </c>
      <c r="M263" s="50" t="e">
        <f t="shared" si="70"/>
        <v>#DIV/0!</v>
      </c>
      <c r="N263" s="164"/>
      <c r="O263" s="103" t="e">
        <f>ROUND(M263*N263,2)</f>
        <v>#DIV/0!</v>
      </c>
      <c r="P263" s="104">
        <v>0.08</v>
      </c>
      <c r="Q263" s="103" t="e">
        <f>ROUND(O263*P263+O263,2)</f>
        <v>#DIV/0!</v>
      </c>
    </row>
    <row r="264" spans="1:17" s="2" customFormat="1">
      <c r="A264" s="131">
        <v>4</v>
      </c>
      <c r="B264" s="205" t="s">
        <v>146</v>
      </c>
      <c r="C264" s="208">
        <v>70</v>
      </c>
      <c r="D264" s="206">
        <v>26</v>
      </c>
      <c r="E264" s="205" t="s">
        <v>144</v>
      </c>
      <c r="F264" s="207" t="s">
        <v>145</v>
      </c>
      <c r="G264" s="134">
        <v>432</v>
      </c>
      <c r="H264" s="40"/>
      <c r="I264" s="39"/>
      <c r="J264" s="45">
        <v>1</v>
      </c>
      <c r="K264" s="49"/>
      <c r="L264" s="40">
        <f t="shared" si="69"/>
        <v>0</v>
      </c>
      <c r="M264" s="50" t="e">
        <f t="shared" si="70"/>
        <v>#DIV/0!</v>
      </c>
      <c r="N264" s="164"/>
      <c r="O264" s="103" t="e">
        <f>ROUND(M264*N264,2)</f>
        <v>#DIV/0!</v>
      </c>
      <c r="P264" s="104">
        <v>0.08</v>
      </c>
      <c r="Q264" s="103" t="e">
        <f>ROUND(O264*P264+O264,2)</f>
        <v>#DIV/0!</v>
      </c>
    </row>
    <row r="265" spans="1:17" s="2" customFormat="1">
      <c r="A265" s="105"/>
      <c r="B265" s="106"/>
      <c r="C265" s="106"/>
      <c r="D265" s="107"/>
      <c r="E265" s="107"/>
      <c r="F265" s="108"/>
      <c r="G265" s="106"/>
      <c r="H265" s="106"/>
      <c r="I265" s="109"/>
      <c r="J265" s="109"/>
      <c r="K265" s="109"/>
      <c r="L265" s="109"/>
      <c r="M265" s="109"/>
      <c r="N265" s="147" t="s">
        <v>17</v>
      </c>
      <c r="O265" s="356" t="e">
        <f>SUM(O261:O264)</f>
        <v>#DIV/0!</v>
      </c>
      <c r="P265" s="109"/>
      <c r="Q265" s="357" t="e">
        <f>SUM(Q261:Q264)</f>
        <v>#DIV/0!</v>
      </c>
    </row>
    <row r="266" spans="1:17" s="4" customFormat="1" ht="15" customHeight="1">
      <c r="A266" s="7" t="s">
        <v>18</v>
      </c>
      <c r="B266" s="30" t="s">
        <v>22</v>
      </c>
      <c r="C266" s="6"/>
      <c r="D266" s="5"/>
      <c r="F266" s="6"/>
      <c r="G266" s="9"/>
      <c r="H266" s="10"/>
      <c r="I266" s="9"/>
      <c r="J266" s="6"/>
      <c r="K266" s="31"/>
      <c r="L266" s="11"/>
    </row>
    <row r="267" spans="1:17" s="4" customFormat="1" ht="15" customHeight="1">
      <c r="A267" s="409" t="s">
        <v>23</v>
      </c>
      <c r="B267" s="410"/>
      <c r="C267" s="410"/>
      <c r="D267" s="410"/>
      <c r="E267" s="410"/>
      <c r="F267" s="410"/>
      <c r="G267" s="410"/>
      <c r="H267" s="410"/>
      <c r="I267" s="410"/>
      <c r="J267" s="410"/>
      <c r="K267" s="410"/>
      <c r="L267" s="410"/>
      <c r="M267" s="410"/>
      <c r="N267" s="411"/>
      <c r="O267" s="12"/>
      <c r="P267" s="13" t="s">
        <v>24</v>
      </c>
    </row>
    <row r="268" spans="1:17" s="4" customFormat="1" ht="15" customHeight="1">
      <c r="A268" s="409" t="s">
        <v>25</v>
      </c>
      <c r="B268" s="410"/>
      <c r="C268" s="410"/>
      <c r="D268" s="410"/>
      <c r="E268" s="410"/>
      <c r="F268" s="410"/>
      <c r="G268" s="410"/>
      <c r="H268" s="410"/>
      <c r="I268" s="410"/>
      <c r="J268" s="410"/>
      <c r="K268" s="410"/>
      <c r="L268" s="410"/>
      <c r="M268" s="410"/>
      <c r="N268" s="411"/>
      <c r="O268" s="12"/>
      <c r="P268" s="13" t="s">
        <v>24</v>
      </c>
    </row>
    <row r="269" spans="1:17" s="4" customFormat="1" ht="15" customHeight="1">
      <c r="A269" s="409" t="s">
        <v>26</v>
      </c>
      <c r="B269" s="410"/>
      <c r="C269" s="410"/>
      <c r="D269" s="410"/>
      <c r="E269" s="410"/>
      <c r="F269" s="410"/>
      <c r="G269" s="410"/>
      <c r="H269" s="410"/>
      <c r="I269" s="410"/>
      <c r="J269" s="410"/>
      <c r="K269" s="410"/>
      <c r="L269" s="410"/>
      <c r="M269" s="410"/>
      <c r="N269" s="411"/>
      <c r="O269" s="12"/>
      <c r="P269" s="13" t="s">
        <v>24</v>
      </c>
    </row>
    <row r="270" spans="1:17" s="2" customFormat="1">
      <c r="B270" s="113" t="s">
        <v>16</v>
      </c>
      <c r="C270" s="80"/>
      <c r="D270" s="80"/>
      <c r="E270" s="80"/>
      <c r="F270" s="80"/>
      <c r="G270" s="55"/>
      <c r="H270" s="114"/>
      <c r="I270" s="115"/>
      <c r="J270" s="116"/>
      <c r="K270" s="81"/>
      <c r="L270" s="82"/>
      <c r="M270" s="81"/>
      <c r="N270" s="114"/>
    </row>
    <row r="271" spans="1:17" s="2" customFormat="1" ht="24.6" customHeight="1">
      <c r="A271" s="59" t="s">
        <v>18</v>
      </c>
      <c r="B271" s="421" t="s">
        <v>190</v>
      </c>
      <c r="C271" s="421"/>
      <c r="D271" s="421"/>
      <c r="E271" s="421"/>
      <c r="F271" s="421"/>
      <c r="G271" s="421"/>
      <c r="H271" s="421"/>
      <c r="I271" s="421"/>
      <c r="J271" s="421"/>
      <c r="K271" s="421"/>
      <c r="L271" s="421"/>
      <c r="M271" s="421"/>
      <c r="N271" s="421"/>
      <c r="O271" s="421"/>
      <c r="P271" s="421"/>
      <c r="Q271" s="421"/>
    </row>
    <row r="272" spans="1:17" s="2" customFormat="1">
      <c r="A272" s="59" t="s">
        <v>18</v>
      </c>
      <c r="B272" s="117" t="s">
        <v>374</v>
      </c>
      <c r="C272" s="379"/>
      <c r="D272" s="379"/>
      <c r="E272" s="379"/>
      <c r="F272" s="379"/>
      <c r="G272" s="116"/>
      <c r="H272" s="82"/>
      <c r="I272" s="115"/>
      <c r="J272" s="116"/>
      <c r="K272" s="81"/>
      <c r="L272" s="82"/>
      <c r="M272" s="81"/>
      <c r="N272" s="114"/>
    </row>
    <row r="273" spans="1:17" s="2" customFormat="1">
      <c r="A273" s="59" t="s">
        <v>18</v>
      </c>
      <c r="B273" s="2" t="s">
        <v>138</v>
      </c>
      <c r="C273" s="80"/>
      <c r="D273" s="80"/>
      <c r="E273" s="80"/>
      <c r="F273" s="80"/>
      <c r="G273" s="55"/>
      <c r="H273" s="114"/>
      <c r="I273" s="115"/>
      <c r="J273" s="116"/>
      <c r="K273" s="81"/>
      <c r="L273" s="82"/>
      <c r="M273" s="81"/>
      <c r="N273" s="114"/>
    </row>
    <row r="274" spans="1:17" s="2" customFormat="1">
      <c r="A274" s="59" t="s">
        <v>18</v>
      </c>
      <c r="B274" s="83" t="s">
        <v>183</v>
      </c>
      <c r="C274" s="83"/>
      <c r="D274" s="83"/>
      <c r="E274" s="83"/>
      <c r="F274" s="83"/>
      <c r="G274" s="83"/>
      <c r="H274" s="115"/>
      <c r="I274" s="115"/>
      <c r="J274" s="83"/>
      <c r="N274" s="118"/>
    </row>
    <row r="275" spans="1:17" s="2" customFormat="1">
      <c r="A275" s="59" t="s">
        <v>18</v>
      </c>
      <c r="B275" s="83" t="s">
        <v>20</v>
      </c>
      <c r="C275" s="83"/>
      <c r="D275" s="83"/>
      <c r="E275" s="83"/>
      <c r="F275" s="83"/>
      <c r="G275" s="83"/>
      <c r="H275" s="115"/>
      <c r="I275" s="115"/>
      <c r="J275" s="83"/>
      <c r="N275" s="118"/>
    </row>
    <row r="276" spans="1:17" s="2" customFormat="1">
      <c r="A276" s="59" t="s">
        <v>18</v>
      </c>
      <c r="B276" s="83" t="s">
        <v>140</v>
      </c>
      <c r="C276" s="83"/>
      <c r="D276" s="83"/>
      <c r="E276" s="83"/>
      <c r="F276" s="83"/>
      <c r="G276" s="83"/>
      <c r="H276" s="115"/>
      <c r="I276" s="115"/>
      <c r="N276" s="118"/>
    </row>
    <row r="277" spans="1:17" s="4" customFormat="1">
      <c r="A277" s="15" t="s">
        <v>18</v>
      </c>
      <c r="B277" s="16" t="s">
        <v>30</v>
      </c>
      <c r="C277" s="16"/>
      <c r="D277" s="16"/>
      <c r="E277" s="16"/>
      <c r="F277" s="16"/>
      <c r="G277" s="16"/>
      <c r="H277" s="16"/>
      <c r="I277" s="16"/>
      <c r="J277" s="15"/>
      <c r="K277" s="29"/>
    </row>
    <row r="278" spans="1:17" s="2" customFormat="1">
      <c r="A278" s="59" t="s">
        <v>18</v>
      </c>
      <c r="B278" s="84" t="s">
        <v>19</v>
      </c>
      <c r="C278" s="84"/>
      <c r="D278" s="84"/>
      <c r="E278" s="84"/>
      <c r="F278" s="84"/>
      <c r="G278" s="85"/>
      <c r="H278" s="119"/>
      <c r="I278" s="119"/>
      <c r="J278" s="85"/>
      <c r="K278" s="86"/>
      <c r="L278" s="86"/>
      <c r="M278" s="86"/>
      <c r="N278" s="120"/>
      <c r="O278" s="86"/>
      <c r="P278" s="86"/>
      <c r="Q278" s="86"/>
    </row>
    <row r="279" spans="1:17" s="2" customFormat="1">
      <c r="B279" s="86" t="s">
        <v>141</v>
      </c>
      <c r="C279" s="86"/>
      <c r="D279" s="86"/>
      <c r="E279" s="86"/>
      <c r="F279" s="86"/>
      <c r="G279" s="86"/>
      <c r="H279" s="121"/>
      <c r="I279" s="121"/>
      <c r="J279" s="86"/>
      <c r="K279" s="86"/>
      <c r="L279" s="86"/>
      <c r="M279" s="86"/>
      <c r="N279" s="120"/>
      <c r="O279" s="86"/>
      <c r="P279" s="86"/>
      <c r="Q279" s="86"/>
    </row>
    <row r="280" spans="1:17" s="2" customFormat="1">
      <c r="A280" s="59"/>
      <c r="B280" s="84" t="s">
        <v>142</v>
      </c>
      <c r="C280" s="85"/>
      <c r="D280" s="85"/>
      <c r="E280" s="85"/>
      <c r="F280" s="85"/>
      <c r="G280" s="85"/>
      <c r="H280" s="119"/>
      <c r="I280" s="119"/>
      <c r="J280" s="85"/>
      <c r="K280" s="85"/>
      <c r="L280" s="122"/>
      <c r="M280" s="122"/>
      <c r="N280" s="123"/>
      <c r="O280" s="124"/>
      <c r="P280" s="86"/>
      <c r="Q280" s="86"/>
    </row>
    <row r="281" spans="1:17" s="87" customFormat="1">
      <c r="A281" s="125"/>
      <c r="B281" s="126"/>
      <c r="C281" s="64"/>
      <c r="D281" s="64"/>
      <c r="E281" s="64"/>
      <c r="F281" s="64"/>
      <c r="G281" s="64"/>
      <c r="H281" s="127"/>
      <c r="I281" s="127"/>
      <c r="J281" s="64"/>
      <c r="K281" s="64"/>
      <c r="L281" s="128"/>
      <c r="M281" s="128"/>
      <c r="N281" s="129"/>
      <c r="O281" s="130"/>
    </row>
    <row r="282" spans="1:17" s="4" customFormat="1">
      <c r="H282" s="25"/>
      <c r="I282" s="25"/>
      <c r="J282" s="26"/>
      <c r="K282" s="27" t="s">
        <v>27</v>
      </c>
      <c r="L282" s="25"/>
      <c r="M282" s="25"/>
    </row>
    <row r="283" spans="1:17">
      <c r="A283" s="60" t="s">
        <v>204</v>
      </c>
    </row>
    <row r="284" spans="1:17" s="2" customFormat="1" ht="40.799999999999997">
      <c r="A284" s="88" t="s">
        <v>115</v>
      </c>
      <c r="B284" s="88" t="s">
        <v>116</v>
      </c>
      <c r="C284" s="88" t="s">
        <v>117</v>
      </c>
      <c r="D284" s="89" t="s">
        <v>118</v>
      </c>
      <c r="E284" s="89" t="s">
        <v>119</v>
      </c>
      <c r="F284" s="88" t="s">
        <v>120</v>
      </c>
      <c r="G284" s="88" t="s">
        <v>407</v>
      </c>
      <c r="H284" s="88" t="s">
        <v>121</v>
      </c>
      <c r="I284" s="90" t="s">
        <v>122</v>
      </c>
      <c r="J284" s="91" t="s">
        <v>123</v>
      </c>
      <c r="K284" s="45" t="s">
        <v>124</v>
      </c>
      <c r="L284" s="45" t="s">
        <v>125</v>
      </c>
      <c r="M284" s="45" t="s">
        <v>36</v>
      </c>
      <c r="N284" s="92" t="s">
        <v>37</v>
      </c>
      <c r="O284" s="45" t="s">
        <v>126</v>
      </c>
      <c r="P284" s="45" t="s">
        <v>127</v>
      </c>
      <c r="Q284" s="45" t="s">
        <v>128</v>
      </c>
    </row>
    <row r="285" spans="1:17" s="2" customFormat="1">
      <c r="A285" s="41" t="s">
        <v>2</v>
      </c>
      <c r="B285" s="41" t="s">
        <v>3</v>
      </c>
      <c r="C285" s="41" t="s">
        <v>4</v>
      </c>
      <c r="D285" s="41" t="s">
        <v>5</v>
      </c>
      <c r="E285" s="41" t="s">
        <v>6</v>
      </c>
      <c r="F285" s="41" t="s">
        <v>7</v>
      </c>
      <c r="G285" s="41" t="s">
        <v>8</v>
      </c>
      <c r="H285" s="41" t="s">
        <v>9</v>
      </c>
      <c r="I285" s="48" t="s">
        <v>10</v>
      </c>
      <c r="J285" s="41" t="s">
        <v>11</v>
      </c>
      <c r="K285" s="41" t="s">
        <v>12</v>
      </c>
      <c r="L285" s="41" t="s">
        <v>129</v>
      </c>
      <c r="M285" s="41" t="s">
        <v>375</v>
      </c>
      <c r="N285" s="93" t="s">
        <v>14</v>
      </c>
      <c r="O285" s="94" t="s">
        <v>130</v>
      </c>
      <c r="P285" s="94" t="s">
        <v>131</v>
      </c>
      <c r="Q285" s="94" t="s">
        <v>132</v>
      </c>
    </row>
    <row r="286" spans="1:17" s="2" customFormat="1" ht="30.6">
      <c r="A286" s="131">
        <v>1</v>
      </c>
      <c r="B286" s="88" t="s">
        <v>179</v>
      </c>
      <c r="C286" s="88" t="s">
        <v>133</v>
      </c>
      <c r="D286" s="88" t="s">
        <v>191</v>
      </c>
      <c r="E286" s="88" t="s">
        <v>162</v>
      </c>
      <c r="F286" s="161" t="s">
        <v>192</v>
      </c>
      <c r="G286" s="88">
        <v>144</v>
      </c>
      <c r="H286" s="88"/>
      <c r="I286" s="88"/>
      <c r="J286" s="88">
        <v>1</v>
      </c>
      <c r="K286" s="162"/>
      <c r="L286" s="95">
        <f t="shared" ref="L286" si="71">K286*J286</f>
        <v>0</v>
      </c>
      <c r="M286" s="95" t="e">
        <f t="shared" ref="M286" si="72">ROUND(G286/L286,2)</f>
        <v>#DIV/0!</v>
      </c>
      <c r="N286" s="164"/>
      <c r="O286" s="103" t="e">
        <f>ROUND(M286*N286,2)</f>
        <v>#DIV/0!</v>
      </c>
      <c r="P286" s="104">
        <v>0.08</v>
      </c>
      <c r="Q286" s="103" t="e">
        <f>ROUND(O286*P286+O286,2)</f>
        <v>#DIV/0!</v>
      </c>
    </row>
    <row r="287" spans="1:17" s="2" customFormat="1" ht="30.6">
      <c r="A287" s="131">
        <v>2</v>
      </c>
      <c r="B287" s="88" t="s">
        <v>193</v>
      </c>
      <c r="C287" s="88" t="s">
        <v>133</v>
      </c>
      <c r="D287" s="89" t="s">
        <v>191</v>
      </c>
      <c r="E287" s="88" t="s">
        <v>162</v>
      </c>
      <c r="F287" s="161" t="s">
        <v>192</v>
      </c>
      <c r="G287" s="88">
        <v>144</v>
      </c>
      <c r="H287" s="88"/>
      <c r="I287" s="88"/>
      <c r="J287" s="88">
        <v>1</v>
      </c>
      <c r="K287" s="98"/>
      <c r="L287" s="95">
        <f t="shared" ref="L287" si="73">K287*J287</f>
        <v>0</v>
      </c>
      <c r="M287" s="95" t="e">
        <f t="shared" ref="M287" si="74">ROUND(G287/L287,2)</f>
        <v>#DIV/0!</v>
      </c>
      <c r="N287" s="164"/>
      <c r="O287" s="103" t="e">
        <f>ROUND(M287*N287,2)</f>
        <v>#DIV/0!</v>
      </c>
      <c r="P287" s="104">
        <v>0.08</v>
      </c>
      <c r="Q287" s="103" t="e">
        <f>ROUND(O287*P287+O287,2)</f>
        <v>#DIV/0!</v>
      </c>
    </row>
    <row r="288" spans="1:17" s="2" customFormat="1">
      <c r="A288" s="105"/>
      <c r="B288" s="106"/>
      <c r="C288" s="106"/>
      <c r="D288" s="107"/>
      <c r="E288" s="107"/>
      <c r="F288" s="108"/>
      <c r="G288" s="106"/>
      <c r="H288" s="106"/>
      <c r="I288" s="109"/>
      <c r="J288" s="109"/>
      <c r="K288" s="109"/>
      <c r="L288" s="109"/>
      <c r="M288" s="109"/>
      <c r="N288" s="147" t="s">
        <v>17</v>
      </c>
      <c r="O288" s="358" t="e">
        <f>SUM(O286:O287)</f>
        <v>#DIV/0!</v>
      </c>
      <c r="P288" s="109"/>
      <c r="Q288" s="360" t="e">
        <f>SUM(Q286:Q287)</f>
        <v>#DIV/0!</v>
      </c>
    </row>
    <row r="289" spans="1:17" s="4" customFormat="1" ht="15" customHeight="1">
      <c r="A289" s="7" t="s">
        <v>18</v>
      </c>
      <c r="B289" s="30" t="s">
        <v>22</v>
      </c>
      <c r="C289" s="6"/>
      <c r="D289" s="5"/>
      <c r="F289" s="6"/>
      <c r="G289" s="9"/>
      <c r="H289" s="10"/>
      <c r="I289" s="9"/>
      <c r="J289" s="6"/>
      <c r="K289" s="31"/>
      <c r="L289" s="11"/>
    </row>
    <row r="290" spans="1:17" s="4" customFormat="1" ht="15" customHeight="1">
      <c r="A290" s="409" t="s">
        <v>23</v>
      </c>
      <c r="B290" s="410"/>
      <c r="C290" s="410"/>
      <c r="D290" s="410"/>
      <c r="E290" s="410"/>
      <c r="F290" s="410"/>
      <c r="G290" s="410"/>
      <c r="H290" s="410"/>
      <c r="I290" s="410"/>
      <c r="J290" s="410"/>
      <c r="K290" s="410"/>
      <c r="L290" s="410"/>
      <c r="M290" s="410"/>
      <c r="N290" s="411"/>
      <c r="O290" s="12"/>
      <c r="P290" s="13" t="s">
        <v>24</v>
      </c>
    </row>
    <row r="291" spans="1:17" s="4" customFormat="1" ht="15" customHeight="1">
      <c r="A291" s="409" t="s">
        <v>25</v>
      </c>
      <c r="B291" s="410"/>
      <c r="C291" s="410"/>
      <c r="D291" s="410"/>
      <c r="E291" s="410"/>
      <c r="F291" s="410"/>
      <c r="G291" s="410"/>
      <c r="H291" s="410"/>
      <c r="I291" s="410"/>
      <c r="J291" s="410"/>
      <c r="K291" s="410"/>
      <c r="L291" s="410"/>
      <c r="M291" s="410"/>
      <c r="N291" s="411"/>
      <c r="O291" s="12"/>
      <c r="P291" s="13" t="s">
        <v>24</v>
      </c>
    </row>
    <row r="292" spans="1:17" s="4" customFormat="1" ht="15" customHeight="1">
      <c r="A292" s="409" t="s">
        <v>26</v>
      </c>
      <c r="B292" s="410"/>
      <c r="C292" s="410"/>
      <c r="D292" s="410"/>
      <c r="E292" s="410"/>
      <c r="F292" s="410"/>
      <c r="G292" s="410"/>
      <c r="H292" s="410"/>
      <c r="I292" s="410"/>
      <c r="J292" s="410"/>
      <c r="K292" s="410"/>
      <c r="L292" s="410"/>
      <c r="M292" s="410"/>
      <c r="N292" s="411"/>
      <c r="O292" s="12"/>
      <c r="P292" s="13" t="s">
        <v>24</v>
      </c>
    </row>
    <row r="293" spans="1:17" s="2" customFormat="1">
      <c r="B293" s="113" t="s">
        <v>16</v>
      </c>
      <c r="C293" s="80"/>
      <c r="D293" s="80"/>
      <c r="E293" s="80"/>
      <c r="F293" s="80"/>
      <c r="G293" s="55"/>
      <c r="H293" s="114"/>
      <c r="I293" s="115"/>
      <c r="J293" s="116"/>
      <c r="K293" s="81"/>
      <c r="L293" s="82"/>
      <c r="M293" s="81"/>
      <c r="N293" s="114"/>
    </row>
    <row r="294" spans="1:17" s="2" customFormat="1">
      <c r="A294" s="59" t="s">
        <v>18</v>
      </c>
      <c r="B294" s="113" t="s">
        <v>194</v>
      </c>
      <c r="C294" s="80"/>
      <c r="D294" s="80"/>
      <c r="E294" s="80"/>
      <c r="F294" s="80"/>
      <c r="G294" s="55"/>
      <c r="H294" s="114"/>
      <c r="I294" s="115"/>
      <c r="J294" s="116"/>
      <c r="K294" s="81"/>
      <c r="L294" s="82"/>
      <c r="M294" s="81"/>
      <c r="N294" s="114"/>
    </row>
    <row r="295" spans="1:17" s="2" customFormat="1">
      <c r="A295" s="59" t="s">
        <v>18</v>
      </c>
      <c r="B295" s="117" t="s">
        <v>373</v>
      </c>
      <c r="C295" s="379"/>
      <c r="D295" s="379"/>
      <c r="E295" s="379"/>
      <c r="F295" s="379"/>
      <c r="G295" s="116"/>
      <c r="H295" s="82"/>
      <c r="I295" s="115"/>
      <c r="J295" s="116"/>
      <c r="K295" s="81"/>
      <c r="L295" s="82"/>
      <c r="M295" s="81"/>
      <c r="N295" s="114"/>
    </row>
    <row r="296" spans="1:17" s="2" customFormat="1">
      <c r="A296" s="59" t="s">
        <v>18</v>
      </c>
      <c r="B296" s="83" t="s">
        <v>183</v>
      </c>
      <c r="C296" s="83"/>
      <c r="D296" s="83"/>
      <c r="E296" s="83"/>
      <c r="F296" s="83"/>
      <c r="G296" s="83"/>
      <c r="H296" s="115"/>
      <c r="I296" s="115"/>
      <c r="J296" s="83"/>
      <c r="N296" s="118"/>
    </row>
    <row r="297" spans="1:17" s="2" customFormat="1">
      <c r="A297" s="59" t="s">
        <v>18</v>
      </c>
      <c r="B297" s="83" t="s">
        <v>20</v>
      </c>
      <c r="C297" s="83"/>
      <c r="D297" s="83"/>
      <c r="E297" s="83"/>
      <c r="F297" s="83"/>
      <c r="G297" s="83"/>
      <c r="H297" s="115"/>
      <c r="I297" s="115"/>
      <c r="J297" s="83"/>
      <c r="N297" s="118"/>
    </row>
    <row r="298" spans="1:17" s="2" customFormat="1">
      <c r="A298" s="59" t="s">
        <v>18</v>
      </c>
      <c r="B298" s="83" t="s">
        <v>140</v>
      </c>
      <c r="C298" s="83"/>
      <c r="D298" s="83"/>
      <c r="E298" s="83"/>
      <c r="F298" s="83"/>
      <c r="G298" s="83"/>
      <c r="H298" s="115"/>
      <c r="I298" s="115"/>
      <c r="N298" s="118"/>
    </row>
    <row r="299" spans="1:17" s="4" customFormat="1">
      <c r="A299" s="15" t="s">
        <v>18</v>
      </c>
      <c r="B299" s="16" t="s">
        <v>30</v>
      </c>
      <c r="C299" s="16"/>
      <c r="D299" s="16"/>
      <c r="E299" s="16"/>
      <c r="F299" s="16"/>
      <c r="G299" s="16"/>
      <c r="H299" s="16"/>
      <c r="I299" s="16"/>
      <c r="J299" s="15"/>
      <c r="K299" s="29"/>
    </row>
    <row r="300" spans="1:17" s="2" customFormat="1">
      <c r="A300" s="59" t="s">
        <v>18</v>
      </c>
      <c r="B300" s="84" t="s">
        <v>19</v>
      </c>
      <c r="C300" s="84"/>
      <c r="D300" s="84"/>
      <c r="E300" s="84"/>
      <c r="F300" s="84"/>
      <c r="G300" s="85"/>
      <c r="H300" s="119"/>
      <c r="I300" s="119"/>
      <c r="J300" s="85"/>
      <c r="K300" s="86"/>
      <c r="L300" s="86"/>
      <c r="M300" s="86"/>
      <c r="N300" s="120"/>
      <c r="O300" s="86"/>
      <c r="P300" s="86"/>
      <c r="Q300" s="86"/>
    </row>
    <row r="301" spans="1:17" s="2" customFormat="1">
      <c r="B301" s="86" t="s">
        <v>141</v>
      </c>
      <c r="C301" s="86"/>
      <c r="D301" s="86"/>
      <c r="E301" s="86"/>
      <c r="F301" s="86"/>
      <c r="G301" s="86"/>
      <c r="H301" s="121"/>
      <c r="I301" s="121"/>
      <c r="J301" s="86"/>
      <c r="K301" s="86"/>
      <c r="L301" s="86"/>
      <c r="M301" s="86"/>
      <c r="N301" s="120"/>
      <c r="O301" s="86"/>
      <c r="P301" s="86"/>
      <c r="Q301" s="86"/>
    </row>
    <row r="302" spans="1:17" s="2" customFormat="1">
      <c r="A302" s="59"/>
      <c r="B302" s="84" t="s">
        <v>142</v>
      </c>
      <c r="C302" s="85"/>
      <c r="D302" s="85"/>
      <c r="E302" s="85"/>
      <c r="F302" s="85"/>
      <c r="G302" s="85"/>
      <c r="H302" s="119"/>
      <c r="I302" s="119"/>
      <c r="J302" s="85"/>
      <c r="K302" s="85"/>
      <c r="L302" s="122"/>
      <c r="M302" s="122"/>
      <c r="N302" s="123"/>
      <c r="O302" s="124"/>
      <c r="P302" s="86"/>
      <c r="Q302" s="86"/>
    </row>
    <row r="303" spans="1:17" s="87" customFormat="1">
      <c r="A303" s="125"/>
      <c r="B303" s="126"/>
      <c r="C303" s="64"/>
      <c r="D303" s="64"/>
      <c r="E303" s="64"/>
      <c r="F303" s="64"/>
      <c r="G303" s="64"/>
      <c r="H303" s="127"/>
      <c r="I303" s="127"/>
      <c r="J303" s="64"/>
      <c r="K303" s="64"/>
      <c r="L303" s="128"/>
      <c r="M303" s="128"/>
      <c r="N303" s="129"/>
      <c r="O303" s="130"/>
    </row>
    <row r="304" spans="1:17" s="4" customFormat="1">
      <c r="H304" s="25"/>
      <c r="I304" s="25"/>
      <c r="J304" s="26"/>
      <c r="K304" s="27" t="s">
        <v>27</v>
      </c>
      <c r="L304" s="25"/>
      <c r="M304" s="25"/>
    </row>
    <row r="305" spans="1:17">
      <c r="A305" s="60" t="s">
        <v>418</v>
      </c>
    </row>
    <row r="306" spans="1:17" s="2" customFormat="1" ht="40.799999999999997">
      <c r="A306" s="88" t="s">
        <v>115</v>
      </c>
      <c r="B306" s="88" t="s">
        <v>116</v>
      </c>
      <c r="C306" s="88" t="s">
        <v>117</v>
      </c>
      <c r="D306" s="89" t="s">
        <v>118</v>
      </c>
      <c r="E306" s="89" t="s">
        <v>119</v>
      </c>
      <c r="F306" s="88" t="s">
        <v>120</v>
      </c>
      <c r="G306" s="88" t="s">
        <v>407</v>
      </c>
      <c r="H306" s="88" t="s">
        <v>121</v>
      </c>
      <c r="I306" s="90" t="s">
        <v>122</v>
      </c>
      <c r="J306" s="91" t="s">
        <v>123</v>
      </c>
      <c r="K306" s="45" t="s">
        <v>124</v>
      </c>
      <c r="L306" s="45" t="s">
        <v>125</v>
      </c>
      <c r="M306" s="45" t="s">
        <v>36</v>
      </c>
      <c r="N306" s="92" t="s">
        <v>37</v>
      </c>
      <c r="O306" s="45" t="s">
        <v>126</v>
      </c>
      <c r="P306" s="45" t="s">
        <v>127</v>
      </c>
      <c r="Q306" s="45" t="s">
        <v>128</v>
      </c>
    </row>
    <row r="307" spans="1:17" s="2" customFormat="1">
      <c r="A307" s="41" t="s">
        <v>2</v>
      </c>
      <c r="B307" s="41" t="s">
        <v>3</v>
      </c>
      <c r="C307" s="41" t="s">
        <v>4</v>
      </c>
      <c r="D307" s="41" t="s">
        <v>5</v>
      </c>
      <c r="E307" s="41" t="s">
        <v>6</v>
      </c>
      <c r="F307" s="41" t="s">
        <v>7</v>
      </c>
      <c r="G307" s="41" t="s">
        <v>8</v>
      </c>
      <c r="H307" s="41" t="s">
        <v>9</v>
      </c>
      <c r="I307" s="48" t="s">
        <v>10</v>
      </c>
      <c r="J307" s="41" t="s">
        <v>11</v>
      </c>
      <c r="K307" s="41" t="s">
        <v>12</v>
      </c>
      <c r="L307" s="41" t="s">
        <v>129</v>
      </c>
      <c r="M307" s="41" t="s">
        <v>375</v>
      </c>
      <c r="N307" s="93" t="s">
        <v>14</v>
      </c>
      <c r="O307" s="94" t="s">
        <v>130</v>
      </c>
      <c r="P307" s="94" t="s">
        <v>131</v>
      </c>
      <c r="Q307" s="94" t="s">
        <v>132</v>
      </c>
    </row>
    <row r="308" spans="1:17" s="2" customFormat="1" ht="40.799999999999997">
      <c r="A308" s="131">
        <v>1</v>
      </c>
      <c r="B308" s="88">
        <v>1</v>
      </c>
      <c r="C308" s="88">
        <v>12</v>
      </c>
      <c r="D308" s="88">
        <v>40</v>
      </c>
      <c r="E308" s="88" t="s">
        <v>144</v>
      </c>
      <c r="F308" s="161" t="s">
        <v>419</v>
      </c>
      <c r="G308" s="88">
        <v>2400</v>
      </c>
      <c r="H308" s="88"/>
      <c r="I308" s="88"/>
      <c r="J308" s="88">
        <v>1</v>
      </c>
      <c r="K308" s="162"/>
      <c r="L308" s="95">
        <f t="shared" ref="L308:L310" si="75">K308*J308</f>
        <v>0</v>
      </c>
      <c r="M308" s="95" t="e">
        <f t="shared" ref="M308:M310" si="76">ROUND(G308/L308,2)</f>
        <v>#DIV/0!</v>
      </c>
      <c r="N308" s="164"/>
      <c r="O308" s="103" t="e">
        <f>ROUND(M308*N308,2)</f>
        <v>#DIV/0!</v>
      </c>
      <c r="P308" s="104">
        <v>0.08</v>
      </c>
      <c r="Q308" s="103" t="e">
        <f>ROUND(O308*P308+O308,2)</f>
        <v>#DIV/0!</v>
      </c>
    </row>
    <row r="309" spans="1:17" s="2" customFormat="1" ht="30.6">
      <c r="A309" s="131">
        <v>2</v>
      </c>
      <c r="B309" s="88">
        <v>1</v>
      </c>
      <c r="C309" s="88">
        <v>45</v>
      </c>
      <c r="D309" s="88">
        <v>48</v>
      </c>
      <c r="E309" s="88" t="s">
        <v>144</v>
      </c>
      <c r="F309" s="161" t="s">
        <v>420</v>
      </c>
      <c r="G309" s="88">
        <v>2400</v>
      </c>
      <c r="H309" s="88"/>
      <c r="I309" s="88"/>
      <c r="J309" s="88">
        <v>1</v>
      </c>
      <c r="K309" s="162"/>
      <c r="L309" s="95">
        <f t="shared" ref="L309" si="77">K309*J309</f>
        <v>0</v>
      </c>
      <c r="M309" s="95" t="e">
        <f t="shared" ref="M309" si="78">ROUND(G309/L309,2)</f>
        <v>#DIV/0!</v>
      </c>
      <c r="N309" s="164"/>
      <c r="O309" s="103" t="e">
        <f>ROUND(M309*N309,2)</f>
        <v>#DIV/0!</v>
      </c>
      <c r="P309" s="104">
        <v>0.08</v>
      </c>
      <c r="Q309" s="103" t="e">
        <f>ROUND(O309*P309+O309,2)</f>
        <v>#DIV/0!</v>
      </c>
    </row>
    <row r="310" spans="1:17" s="2" customFormat="1" ht="20.399999999999999">
      <c r="A310" s="131">
        <v>3</v>
      </c>
      <c r="B310" s="88" t="s">
        <v>146</v>
      </c>
      <c r="C310" s="88">
        <v>70</v>
      </c>
      <c r="D310" s="89" t="s">
        <v>421</v>
      </c>
      <c r="E310" s="88" t="s">
        <v>144</v>
      </c>
      <c r="F310" s="161" t="s">
        <v>422</v>
      </c>
      <c r="G310" s="88">
        <v>2400</v>
      </c>
      <c r="H310" s="88"/>
      <c r="I310" s="88"/>
      <c r="J310" s="88">
        <v>1</v>
      </c>
      <c r="K310" s="98"/>
      <c r="L310" s="95">
        <f t="shared" si="75"/>
        <v>0</v>
      </c>
      <c r="M310" s="95" t="e">
        <f t="shared" si="76"/>
        <v>#DIV/0!</v>
      </c>
      <c r="N310" s="164"/>
      <c r="O310" s="103" t="e">
        <f>ROUND(M310*N310,2)</f>
        <v>#DIV/0!</v>
      </c>
      <c r="P310" s="104">
        <v>0.08</v>
      </c>
      <c r="Q310" s="103" t="e">
        <f>ROUND(O310*P310+O310,2)</f>
        <v>#DIV/0!</v>
      </c>
    </row>
    <row r="311" spans="1:17" s="2" customFormat="1">
      <c r="A311" s="105"/>
      <c r="B311" s="106"/>
      <c r="C311" s="106"/>
      <c r="D311" s="107"/>
      <c r="E311" s="107"/>
      <c r="F311" s="108"/>
      <c r="G311" s="106"/>
      <c r="H311" s="106"/>
      <c r="I311" s="109"/>
      <c r="J311" s="109"/>
      <c r="K311" s="109"/>
      <c r="L311" s="109"/>
      <c r="M311" s="109"/>
      <c r="N311" s="147" t="s">
        <v>17</v>
      </c>
      <c r="O311" s="358" t="e">
        <f>SUM(O308:O310)</f>
        <v>#DIV/0!</v>
      </c>
      <c r="P311" s="109"/>
      <c r="Q311" s="360" t="e">
        <f>SUM(Q308:Q310)</f>
        <v>#DIV/0!</v>
      </c>
    </row>
    <row r="312" spans="1:17" s="4" customFormat="1" ht="15" customHeight="1">
      <c r="A312" s="7" t="s">
        <v>18</v>
      </c>
      <c r="B312" s="30" t="s">
        <v>22</v>
      </c>
      <c r="C312" s="6"/>
      <c r="D312" s="5"/>
      <c r="F312" s="6"/>
      <c r="G312" s="9"/>
      <c r="H312" s="10"/>
      <c r="I312" s="9"/>
      <c r="J312" s="6"/>
      <c r="K312" s="31"/>
      <c r="L312" s="11"/>
    </row>
    <row r="313" spans="1:17" s="4" customFormat="1" ht="15" customHeight="1">
      <c r="A313" s="409" t="s">
        <v>23</v>
      </c>
      <c r="B313" s="410"/>
      <c r="C313" s="410"/>
      <c r="D313" s="410"/>
      <c r="E313" s="410"/>
      <c r="F313" s="410"/>
      <c r="G313" s="410"/>
      <c r="H313" s="410"/>
      <c r="I313" s="410"/>
      <c r="J313" s="410"/>
      <c r="K313" s="410"/>
      <c r="L313" s="410"/>
      <c r="M313" s="410"/>
      <c r="N313" s="411"/>
      <c r="O313" s="12"/>
      <c r="P313" s="13" t="s">
        <v>24</v>
      </c>
    </row>
    <row r="314" spans="1:17" s="4" customFormat="1" ht="15" customHeight="1">
      <c r="A314" s="409" t="s">
        <v>25</v>
      </c>
      <c r="B314" s="410"/>
      <c r="C314" s="410"/>
      <c r="D314" s="410"/>
      <c r="E314" s="410"/>
      <c r="F314" s="410"/>
      <c r="G314" s="410"/>
      <c r="H314" s="410"/>
      <c r="I314" s="410"/>
      <c r="J314" s="410"/>
      <c r="K314" s="410"/>
      <c r="L314" s="410"/>
      <c r="M314" s="410"/>
      <c r="N314" s="411"/>
      <c r="O314" s="12"/>
      <c r="P314" s="13" t="s">
        <v>24</v>
      </c>
    </row>
    <row r="315" spans="1:17" s="4" customFormat="1" ht="15" customHeight="1">
      <c r="A315" s="409" t="s">
        <v>26</v>
      </c>
      <c r="B315" s="410"/>
      <c r="C315" s="410"/>
      <c r="D315" s="410"/>
      <c r="E315" s="410"/>
      <c r="F315" s="410"/>
      <c r="G315" s="410"/>
      <c r="H315" s="410"/>
      <c r="I315" s="410"/>
      <c r="J315" s="410"/>
      <c r="K315" s="410"/>
      <c r="L315" s="410"/>
      <c r="M315" s="410"/>
      <c r="N315" s="411"/>
      <c r="O315" s="12"/>
      <c r="P315" s="13" t="s">
        <v>24</v>
      </c>
    </row>
    <row r="316" spans="1:17" s="2" customFormat="1">
      <c r="B316" s="113" t="s">
        <v>16</v>
      </c>
      <c r="C316" s="80"/>
      <c r="D316" s="80"/>
      <c r="E316" s="80"/>
      <c r="F316" s="80"/>
      <c r="G316" s="55"/>
      <c r="H316" s="114"/>
      <c r="I316" s="115"/>
      <c r="J316" s="116"/>
      <c r="K316" s="81"/>
      <c r="L316" s="82"/>
      <c r="M316" s="81"/>
      <c r="N316" s="114"/>
    </row>
    <row r="317" spans="1:17" s="2" customFormat="1" ht="59.4" customHeight="1">
      <c r="A317" s="59" t="s">
        <v>18</v>
      </c>
      <c r="B317" s="421" t="s">
        <v>423</v>
      </c>
      <c r="C317" s="421"/>
      <c r="D317" s="421"/>
      <c r="E317" s="421"/>
      <c r="F317" s="421"/>
      <c r="G317" s="421"/>
      <c r="H317" s="421"/>
      <c r="I317" s="421"/>
      <c r="J317" s="421"/>
      <c r="K317" s="421"/>
      <c r="L317" s="421"/>
      <c r="M317" s="421"/>
      <c r="N317" s="421"/>
      <c r="O317" s="421"/>
      <c r="P317" s="421"/>
      <c r="Q317" s="421"/>
    </row>
    <row r="318" spans="1:17" s="2" customFormat="1">
      <c r="A318" s="59" t="s">
        <v>18</v>
      </c>
      <c r="B318" s="117" t="s">
        <v>373</v>
      </c>
      <c r="C318" s="379"/>
      <c r="D318" s="379"/>
      <c r="E318" s="379"/>
      <c r="F318" s="379"/>
      <c r="G318" s="116"/>
      <c r="H318" s="82"/>
      <c r="I318" s="115"/>
      <c r="J318" s="116"/>
      <c r="K318" s="81"/>
      <c r="L318" s="82"/>
      <c r="M318" s="81"/>
      <c r="N318" s="114"/>
    </row>
    <row r="319" spans="1:17" s="2" customFormat="1">
      <c r="A319" s="59" t="s">
        <v>18</v>
      </c>
      <c r="B319" s="83" t="s">
        <v>183</v>
      </c>
      <c r="C319" s="83"/>
      <c r="D319" s="83"/>
      <c r="E319" s="83"/>
      <c r="F319" s="83"/>
      <c r="G319" s="83"/>
      <c r="H319" s="115"/>
      <c r="I319" s="115"/>
      <c r="J319" s="83"/>
      <c r="N319" s="118"/>
    </row>
    <row r="320" spans="1:17" s="2" customFormat="1">
      <c r="A320" s="59" t="s">
        <v>18</v>
      </c>
      <c r="B320" s="83" t="s">
        <v>20</v>
      </c>
      <c r="C320" s="83"/>
      <c r="D320" s="83"/>
      <c r="E320" s="83"/>
      <c r="F320" s="83"/>
      <c r="G320" s="83"/>
      <c r="H320" s="115"/>
      <c r="I320" s="115"/>
      <c r="J320" s="83"/>
      <c r="N320" s="118"/>
    </row>
    <row r="321" spans="1:17" s="2" customFormat="1">
      <c r="A321" s="59" t="s">
        <v>18</v>
      </c>
      <c r="B321" s="83" t="s">
        <v>140</v>
      </c>
      <c r="C321" s="83"/>
      <c r="D321" s="83"/>
      <c r="E321" s="83"/>
      <c r="F321" s="83"/>
      <c r="G321" s="83"/>
      <c r="H321" s="115"/>
      <c r="I321" s="115"/>
      <c r="N321" s="118"/>
    </row>
    <row r="322" spans="1:17" s="4" customFormat="1">
      <c r="A322" s="15" t="s">
        <v>18</v>
      </c>
      <c r="B322" s="16" t="s">
        <v>30</v>
      </c>
      <c r="C322" s="16"/>
      <c r="D322" s="16"/>
      <c r="E322" s="16"/>
      <c r="F322" s="16"/>
      <c r="G322" s="16"/>
      <c r="H322" s="16"/>
      <c r="I322" s="16"/>
      <c r="J322" s="15"/>
      <c r="K322" s="29"/>
    </row>
    <row r="323" spans="1:17" s="2" customFormat="1">
      <c r="A323" s="59" t="s">
        <v>18</v>
      </c>
      <c r="B323" s="336" t="s">
        <v>19</v>
      </c>
      <c r="C323" s="336"/>
      <c r="D323" s="336"/>
      <c r="E323" s="336"/>
      <c r="F323" s="336"/>
      <c r="G323" s="85"/>
      <c r="H323" s="119"/>
      <c r="I323" s="119"/>
      <c r="J323" s="85"/>
      <c r="K323" s="86"/>
      <c r="L323" s="86"/>
      <c r="M323" s="86"/>
      <c r="N323" s="120"/>
      <c r="O323" s="86"/>
      <c r="P323" s="86"/>
      <c r="Q323" s="86"/>
    </row>
    <row r="324" spans="1:17" s="2" customFormat="1">
      <c r="B324" s="86" t="s">
        <v>141</v>
      </c>
      <c r="C324" s="86"/>
      <c r="D324" s="86"/>
      <c r="E324" s="86"/>
      <c r="F324" s="86"/>
      <c r="G324" s="86"/>
      <c r="H324" s="121"/>
      <c r="I324" s="121"/>
      <c r="J324" s="86"/>
      <c r="K324" s="86"/>
      <c r="L324" s="86"/>
      <c r="M324" s="86"/>
      <c r="N324" s="120"/>
      <c r="O324" s="86"/>
      <c r="P324" s="86"/>
      <c r="Q324" s="86"/>
    </row>
    <row r="325" spans="1:17" s="2" customFormat="1">
      <c r="A325" s="59"/>
      <c r="B325" s="336" t="s">
        <v>142</v>
      </c>
      <c r="C325" s="85"/>
      <c r="D325" s="85"/>
      <c r="E325" s="85"/>
      <c r="F325" s="85"/>
      <c r="G325" s="85"/>
      <c r="H325" s="119"/>
      <c r="I325" s="119"/>
      <c r="J325" s="85"/>
      <c r="K325" s="85"/>
      <c r="L325" s="122"/>
      <c r="M325" s="122"/>
      <c r="N325" s="123"/>
      <c r="O325" s="124"/>
      <c r="P325" s="86"/>
      <c r="Q325" s="86"/>
    </row>
    <row r="326" spans="1:17" s="87" customFormat="1">
      <c r="A326" s="125"/>
      <c r="B326" s="337"/>
      <c r="C326" s="334"/>
      <c r="D326" s="334"/>
      <c r="E326" s="334"/>
      <c r="F326" s="334"/>
      <c r="G326" s="334"/>
      <c r="H326" s="127"/>
      <c r="I326" s="127"/>
      <c r="J326" s="334"/>
      <c r="K326" s="334"/>
      <c r="L326" s="128"/>
      <c r="M326" s="128"/>
      <c r="N326" s="129"/>
      <c r="O326" s="130"/>
    </row>
    <row r="327" spans="1:17" s="4" customFormat="1">
      <c r="H327" s="25"/>
      <c r="I327" s="25"/>
      <c r="J327" s="26"/>
      <c r="K327" s="27" t="s">
        <v>27</v>
      </c>
      <c r="L327" s="25"/>
      <c r="M327" s="25"/>
    </row>
  </sheetData>
  <mergeCells count="46">
    <mergeCell ref="A214:N214"/>
    <mergeCell ref="A290:N290"/>
    <mergeCell ref="A291:N291"/>
    <mergeCell ref="A292:N292"/>
    <mergeCell ref="A242:N242"/>
    <mergeCell ref="A243:N243"/>
    <mergeCell ref="A244:N244"/>
    <mergeCell ref="A267:N267"/>
    <mergeCell ref="A268:N268"/>
    <mergeCell ref="A269:N269"/>
    <mergeCell ref="A140:N140"/>
    <mergeCell ref="A182:N182"/>
    <mergeCell ref="A183:N183"/>
    <mergeCell ref="A184:N184"/>
    <mergeCell ref="A213:N213"/>
    <mergeCell ref="A7:N7"/>
    <mergeCell ref="A8:N8"/>
    <mergeCell ref="B11:Q11"/>
    <mergeCell ref="B53:Q53"/>
    <mergeCell ref="B105:Q105"/>
    <mergeCell ref="A72:N72"/>
    <mergeCell ref="A73:N73"/>
    <mergeCell ref="A74:N74"/>
    <mergeCell ref="A9:N9"/>
    <mergeCell ref="A49:N49"/>
    <mergeCell ref="A50:N50"/>
    <mergeCell ref="A51:N51"/>
    <mergeCell ref="A101:N101"/>
    <mergeCell ref="A102:N102"/>
    <mergeCell ref="A103:N103"/>
    <mergeCell ref="B317:Q317"/>
    <mergeCell ref="B54:Q54"/>
    <mergeCell ref="B187:Q187"/>
    <mergeCell ref="A313:N313"/>
    <mergeCell ref="A314:N314"/>
    <mergeCell ref="A315:N315"/>
    <mergeCell ref="B217:Q217"/>
    <mergeCell ref="B236:F236"/>
    <mergeCell ref="B247:Q247"/>
    <mergeCell ref="B271:Q271"/>
    <mergeCell ref="B120:F120"/>
    <mergeCell ref="B121:F121"/>
    <mergeCell ref="B186:Q186"/>
    <mergeCell ref="A215:N215"/>
    <mergeCell ref="A138:N138"/>
    <mergeCell ref="A139:N139"/>
  </mergeCells>
  <conditionalFormatting sqref="O7">
    <cfRule type="cellIs" dxfId="233" priority="65" operator="lessThan">
      <formula>1</formula>
    </cfRule>
    <cfRule type="cellIs" dxfId="232" priority="66" operator="greaterThan">
      <formula>5</formula>
    </cfRule>
  </conditionalFormatting>
  <conditionalFormatting sqref="O8">
    <cfRule type="cellIs" dxfId="231" priority="63" operator="lessThan">
      <formula>5</formula>
    </cfRule>
    <cfRule type="cellIs" dxfId="230" priority="64" operator="greaterThan">
      <formula>10</formula>
    </cfRule>
  </conditionalFormatting>
  <conditionalFormatting sqref="O9">
    <cfRule type="cellIs" dxfId="229" priority="61" operator="lessThan">
      <formula>45</formula>
    </cfRule>
    <cfRule type="cellIs" dxfId="228" priority="62" operator="greaterThan">
      <formula>60</formula>
    </cfRule>
  </conditionalFormatting>
  <conditionalFormatting sqref="O49">
    <cfRule type="cellIs" dxfId="227" priority="59" operator="lessThan">
      <formula>1</formula>
    </cfRule>
    <cfRule type="cellIs" dxfId="226" priority="60" operator="greaterThan">
      <formula>5</formula>
    </cfRule>
  </conditionalFormatting>
  <conditionalFormatting sqref="O50">
    <cfRule type="cellIs" dxfId="225" priority="57" operator="lessThan">
      <formula>5</formula>
    </cfRule>
    <cfRule type="cellIs" dxfId="224" priority="58" operator="greaterThan">
      <formula>10</formula>
    </cfRule>
  </conditionalFormatting>
  <conditionalFormatting sqref="O51">
    <cfRule type="cellIs" dxfId="223" priority="55" operator="lessThan">
      <formula>45</formula>
    </cfRule>
    <cfRule type="cellIs" dxfId="222" priority="56" operator="greaterThan">
      <formula>60</formula>
    </cfRule>
  </conditionalFormatting>
  <conditionalFormatting sqref="O72">
    <cfRule type="cellIs" dxfId="221" priority="53" operator="lessThan">
      <formula>1</formula>
    </cfRule>
    <cfRule type="cellIs" dxfId="220" priority="54" operator="greaterThan">
      <formula>5</formula>
    </cfRule>
  </conditionalFormatting>
  <conditionalFormatting sqref="O73">
    <cfRule type="cellIs" dxfId="219" priority="51" operator="lessThan">
      <formula>5</formula>
    </cfRule>
    <cfRule type="cellIs" dxfId="218" priority="52" operator="greaterThan">
      <formula>10</formula>
    </cfRule>
  </conditionalFormatting>
  <conditionalFormatting sqref="O74">
    <cfRule type="cellIs" dxfId="217" priority="49" operator="lessThan">
      <formula>45</formula>
    </cfRule>
    <cfRule type="cellIs" dxfId="216" priority="50" operator="greaterThan">
      <formula>60</formula>
    </cfRule>
  </conditionalFormatting>
  <conditionalFormatting sqref="O101">
    <cfRule type="cellIs" dxfId="215" priority="47" operator="lessThan">
      <formula>1</formula>
    </cfRule>
    <cfRule type="cellIs" dxfId="214" priority="48" operator="greaterThan">
      <formula>5</formula>
    </cfRule>
  </conditionalFormatting>
  <conditionalFormatting sqref="O102">
    <cfRule type="cellIs" dxfId="213" priority="45" operator="lessThan">
      <formula>5</formula>
    </cfRule>
    <cfRule type="cellIs" dxfId="212" priority="46" operator="greaterThan">
      <formula>10</formula>
    </cfRule>
  </conditionalFormatting>
  <conditionalFormatting sqref="O103">
    <cfRule type="cellIs" dxfId="211" priority="43" operator="lessThan">
      <formula>45</formula>
    </cfRule>
    <cfRule type="cellIs" dxfId="210" priority="44" operator="greaterThan">
      <formula>60</formula>
    </cfRule>
  </conditionalFormatting>
  <conditionalFormatting sqref="O138">
    <cfRule type="cellIs" dxfId="209" priority="41" operator="lessThan">
      <formula>1</formula>
    </cfRule>
    <cfRule type="cellIs" dxfId="208" priority="42" operator="greaterThan">
      <formula>5</formula>
    </cfRule>
  </conditionalFormatting>
  <conditionalFormatting sqref="O139">
    <cfRule type="cellIs" dxfId="207" priority="39" operator="lessThan">
      <formula>5</formula>
    </cfRule>
    <cfRule type="cellIs" dxfId="206" priority="40" operator="greaterThan">
      <formula>10</formula>
    </cfRule>
  </conditionalFormatting>
  <conditionalFormatting sqref="O140">
    <cfRule type="cellIs" dxfId="205" priority="37" operator="lessThan">
      <formula>45</formula>
    </cfRule>
    <cfRule type="cellIs" dxfId="204" priority="38" operator="greaterThan">
      <formula>60</formula>
    </cfRule>
  </conditionalFormatting>
  <conditionalFormatting sqref="O182">
    <cfRule type="cellIs" dxfId="203" priority="35" operator="lessThan">
      <formula>1</formula>
    </cfRule>
    <cfRule type="cellIs" dxfId="202" priority="36" operator="greaterThan">
      <formula>5</formula>
    </cfRule>
  </conditionalFormatting>
  <conditionalFormatting sqref="O183">
    <cfRule type="cellIs" dxfId="201" priority="33" operator="lessThan">
      <formula>5</formula>
    </cfRule>
    <cfRule type="cellIs" dxfId="200" priority="34" operator="greaterThan">
      <formula>10</formula>
    </cfRule>
  </conditionalFormatting>
  <conditionalFormatting sqref="O184">
    <cfRule type="cellIs" dxfId="199" priority="31" operator="lessThan">
      <formula>45</formula>
    </cfRule>
    <cfRule type="cellIs" dxfId="198" priority="32" operator="greaterThan">
      <formula>60</formula>
    </cfRule>
  </conditionalFormatting>
  <conditionalFormatting sqref="O213">
    <cfRule type="cellIs" dxfId="197" priority="29" operator="lessThan">
      <formula>1</formula>
    </cfRule>
    <cfRule type="cellIs" dxfId="196" priority="30" operator="greaterThan">
      <formula>5</formula>
    </cfRule>
  </conditionalFormatting>
  <conditionalFormatting sqref="O214">
    <cfRule type="cellIs" dxfId="195" priority="27" operator="lessThan">
      <formula>5</formula>
    </cfRule>
    <cfRule type="cellIs" dxfId="194" priority="28" operator="greaterThan">
      <formula>10</formula>
    </cfRule>
  </conditionalFormatting>
  <conditionalFormatting sqref="O215">
    <cfRule type="cellIs" dxfId="193" priority="25" operator="lessThan">
      <formula>45</formula>
    </cfRule>
    <cfRule type="cellIs" dxfId="192" priority="26" operator="greaterThan">
      <formula>60</formula>
    </cfRule>
  </conditionalFormatting>
  <conditionalFormatting sqref="O242">
    <cfRule type="cellIs" dxfId="191" priority="23" operator="lessThan">
      <formula>1</formula>
    </cfRule>
    <cfRule type="cellIs" dxfId="190" priority="24" operator="greaterThan">
      <formula>5</formula>
    </cfRule>
  </conditionalFormatting>
  <conditionalFormatting sqref="O243">
    <cfRule type="cellIs" dxfId="189" priority="21" operator="lessThan">
      <formula>5</formula>
    </cfRule>
    <cfRule type="cellIs" dxfId="188" priority="22" operator="greaterThan">
      <formula>10</formula>
    </cfRule>
  </conditionalFormatting>
  <conditionalFormatting sqref="O244">
    <cfRule type="cellIs" dxfId="187" priority="19" operator="lessThan">
      <formula>45</formula>
    </cfRule>
    <cfRule type="cellIs" dxfId="186" priority="20" operator="greaterThan">
      <formula>60</formula>
    </cfRule>
  </conditionalFormatting>
  <conditionalFormatting sqref="O267">
    <cfRule type="cellIs" dxfId="185" priority="17" operator="lessThan">
      <formula>1</formula>
    </cfRule>
    <cfRule type="cellIs" dxfId="184" priority="18" operator="greaterThan">
      <formula>5</formula>
    </cfRule>
  </conditionalFormatting>
  <conditionalFormatting sqref="O268">
    <cfRule type="cellIs" dxfId="183" priority="15" operator="lessThan">
      <formula>5</formula>
    </cfRule>
    <cfRule type="cellIs" dxfId="182" priority="16" operator="greaterThan">
      <formula>10</formula>
    </cfRule>
  </conditionalFormatting>
  <conditionalFormatting sqref="O269">
    <cfRule type="cellIs" dxfId="181" priority="13" operator="lessThan">
      <formula>45</formula>
    </cfRule>
    <cfRule type="cellIs" dxfId="180" priority="14" operator="greaterThan">
      <formula>60</formula>
    </cfRule>
  </conditionalFormatting>
  <conditionalFormatting sqref="O290">
    <cfRule type="cellIs" dxfId="179" priority="11" operator="lessThan">
      <formula>1</formula>
    </cfRule>
    <cfRule type="cellIs" dxfId="178" priority="12" operator="greaterThan">
      <formula>5</formula>
    </cfRule>
  </conditionalFormatting>
  <conditionalFormatting sqref="O291">
    <cfRule type="cellIs" dxfId="177" priority="9" operator="lessThan">
      <formula>5</formula>
    </cfRule>
    <cfRule type="cellIs" dxfId="176" priority="10" operator="greaterThan">
      <formula>10</formula>
    </cfRule>
  </conditionalFormatting>
  <conditionalFormatting sqref="O292">
    <cfRule type="cellIs" dxfId="175" priority="7" operator="lessThan">
      <formula>45</formula>
    </cfRule>
    <cfRule type="cellIs" dxfId="174" priority="8" operator="greaterThan">
      <formula>60</formula>
    </cfRule>
  </conditionalFormatting>
  <conditionalFormatting sqref="O313">
    <cfRule type="cellIs" dxfId="173" priority="5" operator="lessThan">
      <formula>1</formula>
    </cfRule>
    <cfRule type="cellIs" dxfId="172" priority="6" operator="greaterThan">
      <formula>5</formula>
    </cfRule>
  </conditionalFormatting>
  <conditionalFormatting sqref="O314">
    <cfRule type="cellIs" dxfId="171" priority="3" operator="lessThan">
      <formula>5</formula>
    </cfRule>
    <cfRule type="cellIs" dxfId="170" priority="4" operator="greaterThan">
      <formula>10</formula>
    </cfRule>
  </conditionalFormatting>
  <conditionalFormatting sqref="O315">
    <cfRule type="cellIs" dxfId="169" priority="1" operator="lessThan">
      <formula>45</formula>
    </cfRule>
    <cfRule type="cellIs" dxfId="168" priority="2"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horizontalDpi="4294967294" verticalDpi="4294967294" r:id="rId1"/>
  <headerFooter>
    <oddHeader>&amp;L&amp;"-,Pogrubiony"ZP/59/2020-DOSTAWA MATERIAŁÓW SZEWNYCH-MODYFIKACJA 1&amp;R&amp;"-,Kursywa"Załącznik nr &amp;"-,Pogrubiona kursywa"2</oddHeader>
  </headerFooter>
  <rowBreaks count="13" manualBreakCount="13">
    <brk id="22" max="16" man="1"/>
    <brk id="47" max="16" man="1"/>
    <brk id="65" max="16" man="1"/>
    <brk id="87" max="16" man="1"/>
    <brk id="116" max="16" man="1"/>
    <brk id="136" max="16" man="1"/>
    <brk id="153" max="16" man="1"/>
    <brk id="169" max="16" man="1"/>
    <brk id="198" max="16" man="1"/>
    <brk id="228" max="16" man="1"/>
    <brk id="257" max="16" man="1"/>
    <brk id="282" max="16" man="1"/>
    <brk id="304"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3"/>
  <sheetViews>
    <sheetView view="pageBreakPreview" zoomScaleNormal="100" zoomScaleSheetLayoutView="100" workbookViewId="0">
      <selection activeCell="G66" sqref="G66"/>
    </sheetView>
  </sheetViews>
  <sheetFormatPr defaultColWidth="9.109375" defaultRowHeight="10.199999999999999"/>
  <cols>
    <col min="1" max="1" width="3.6640625" style="36" customWidth="1"/>
    <col min="2" max="2" width="6.88671875" style="36" customWidth="1"/>
    <col min="3" max="3" width="7.6640625" style="36" customWidth="1"/>
    <col min="4" max="4" width="8.88671875" style="36" customWidth="1"/>
    <col min="5" max="5" width="12.44140625" style="36" customWidth="1"/>
    <col min="6" max="6" width="6.44140625" style="36" customWidth="1"/>
    <col min="7" max="7" width="12.33203125" style="36" customWidth="1"/>
    <col min="8" max="8" width="11" style="36" customWidth="1"/>
    <col min="9" max="9" width="10.88671875" style="36" customWidth="1"/>
    <col min="10" max="10" width="10.33203125" style="36" customWidth="1"/>
    <col min="11" max="11" width="11.109375" style="36" customWidth="1"/>
    <col min="12" max="12" width="9.44140625" style="36" customWidth="1"/>
    <col min="13" max="13" width="11.5546875" style="36" customWidth="1"/>
    <col min="14" max="14" width="4.5546875" style="36" customWidth="1"/>
    <col min="15" max="15" width="15" style="36" customWidth="1"/>
    <col min="16" max="16" width="9.109375" style="36"/>
    <col min="17" max="17" width="11.33203125" style="36" customWidth="1"/>
    <col min="18" max="16384" width="9.109375" style="36"/>
  </cols>
  <sheetData>
    <row r="1" spans="1:15">
      <c r="A1" s="43" t="s">
        <v>424</v>
      </c>
      <c r="B1" s="1"/>
      <c r="C1" s="1"/>
      <c r="D1" s="1"/>
      <c r="E1" s="1"/>
      <c r="F1" s="1"/>
    </row>
    <row r="2" spans="1:15" s="2" customFormat="1" ht="67.5" customHeight="1">
      <c r="A2" s="88" t="s">
        <v>115</v>
      </c>
      <c r="B2" s="214" t="s">
        <v>21</v>
      </c>
      <c r="C2" s="215"/>
      <c r="D2" s="215"/>
      <c r="E2" s="216"/>
      <c r="F2" s="217"/>
      <c r="G2" s="44" t="s">
        <v>451</v>
      </c>
      <c r="H2" s="88" t="s">
        <v>205</v>
      </c>
      <c r="I2" s="90" t="s">
        <v>122</v>
      </c>
      <c r="J2" s="44" t="s">
        <v>61</v>
      </c>
      <c r="K2" s="45" t="s">
        <v>36</v>
      </c>
      <c r="L2" s="45" t="s">
        <v>37</v>
      </c>
      <c r="M2" s="45" t="s">
        <v>126</v>
      </c>
      <c r="N2" s="45" t="s">
        <v>127</v>
      </c>
      <c r="O2" s="45" t="s">
        <v>128</v>
      </c>
    </row>
    <row r="3" spans="1:15" s="2" customFormat="1" ht="15" customHeight="1">
      <c r="A3" s="41" t="s">
        <v>2</v>
      </c>
      <c r="B3" s="218" t="s">
        <v>3</v>
      </c>
      <c r="C3" s="219"/>
      <c r="D3" s="219"/>
      <c r="E3" s="219"/>
      <c r="F3" s="220"/>
      <c r="G3" s="41" t="s">
        <v>4</v>
      </c>
      <c r="H3" s="41" t="s">
        <v>5</v>
      </c>
      <c r="I3" s="41" t="s">
        <v>6</v>
      </c>
      <c r="J3" s="41" t="s">
        <v>7</v>
      </c>
      <c r="K3" s="41" t="s">
        <v>206</v>
      </c>
      <c r="L3" s="41" t="s">
        <v>9</v>
      </c>
      <c r="M3" s="94" t="s">
        <v>207</v>
      </c>
      <c r="N3" s="94" t="s">
        <v>11</v>
      </c>
      <c r="O3" s="94" t="s">
        <v>12</v>
      </c>
    </row>
    <row r="4" spans="1:15" s="2" customFormat="1" ht="36" customHeight="1">
      <c r="A4" s="131">
        <v>1</v>
      </c>
      <c r="B4" s="304" t="s">
        <v>208</v>
      </c>
      <c r="C4" s="135"/>
      <c r="D4" s="135"/>
      <c r="E4" s="135"/>
      <c r="F4" s="217"/>
      <c r="G4" s="378">
        <v>48</v>
      </c>
      <c r="H4" s="221"/>
      <c r="I4" s="221"/>
      <c r="J4" s="162"/>
      <c r="K4" s="95" t="e">
        <f>ROUND(G4/J4,2)</f>
        <v>#DIV/0!</v>
      </c>
      <c r="L4" s="301"/>
      <c r="M4" s="103" t="e">
        <f>ROUND(K4*L4,2)</f>
        <v>#DIV/0!</v>
      </c>
      <c r="N4" s="222">
        <v>0.08</v>
      </c>
      <c r="O4" s="103" t="e">
        <f>ROUND(M4*N4+M4,2)</f>
        <v>#DIV/0!</v>
      </c>
    </row>
    <row r="5" spans="1:15" s="2" customFormat="1" ht="18" customHeight="1">
      <c r="A5" s="105"/>
      <c r="B5" s="106"/>
      <c r="C5" s="106"/>
      <c r="D5" s="107"/>
      <c r="E5" s="107"/>
      <c r="F5" s="108"/>
      <c r="G5" s="106"/>
      <c r="H5" s="106"/>
      <c r="I5" s="109"/>
      <c r="J5" s="109"/>
      <c r="K5" s="109"/>
      <c r="L5" s="223" t="s">
        <v>17</v>
      </c>
      <c r="M5" s="111" t="e">
        <f>SUM(M4:M4)</f>
        <v>#DIV/0!</v>
      </c>
      <c r="N5" s="109"/>
      <c r="O5" s="157" t="e">
        <f>SUM(O4:O4)</f>
        <v>#DIV/0!</v>
      </c>
    </row>
    <row r="6" spans="1:15" s="4" customFormat="1" ht="15" customHeight="1">
      <c r="A6" s="7" t="s">
        <v>18</v>
      </c>
      <c r="B6" s="30" t="s">
        <v>22</v>
      </c>
      <c r="C6" s="6"/>
      <c r="D6" s="5"/>
      <c r="F6" s="6"/>
      <c r="G6" s="9"/>
      <c r="H6" s="10"/>
      <c r="I6" s="9"/>
      <c r="J6" s="6"/>
      <c r="K6" s="31"/>
      <c r="L6" s="11"/>
    </row>
    <row r="7" spans="1:15" s="4" customFormat="1" ht="15" customHeight="1">
      <c r="A7" s="409" t="s">
        <v>23</v>
      </c>
      <c r="B7" s="410"/>
      <c r="C7" s="410"/>
      <c r="D7" s="410"/>
      <c r="E7" s="410"/>
      <c r="F7" s="410"/>
      <c r="G7" s="410"/>
      <c r="H7" s="410"/>
      <c r="I7" s="410"/>
      <c r="J7" s="410"/>
      <c r="K7" s="411"/>
      <c r="L7" s="12"/>
      <c r="M7" s="13" t="s">
        <v>24</v>
      </c>
    </row>
    <row r="8" spans="1:15" s="4" customFormat="1" ht="15" customHeight="1">
      <c r="A8" s="409" t="s">
        <v>25</v>
      </c>
      <c r="B8" s="410"/>
      <c r="C8" s="410"/>
      <c r="D8" s="410"/>
      <c r="E8" s="410"/>
      <c r="F8" s="410"/>
      <c r="G8" s="410"/>
      <c r="H8" s="410"/>
      <c r="I8" s="410"/>
      <c r="J8" s="410"/>
      <c r="K8" s="411"/>
      <c r="L8" s="12"/>
      <c r="M8" s="13" t="s">
        <v>24</v>
      </c>
    </row>
    <row r="9" spans="1:15" s="4" customFormat="1" ht="15" customHeight="1">
      <c r="A9" s="409" t="s">
        <v>26</v>
      </c>
      <c r="B9" s="410"/>
      <c r="C9" s="410"/>
      <c r="D9" s="410"/>
      <c r="E9" s="410"/>
      <c r="F9" s="410"/>
      <c r="G9" s="410"/>
      <c r="H9" s="410"/>
      <c r="I9" s="410"/>
      <c r="J9" s="410"/>
      <c r="K9" s="411"/>
      <c r="L9" s="12"/>
      <c r="M9" s="13" t="s">
        <v>24</v>
      </c>
    </row>
    <row r="10" spans="1:15" s="2" customFormat="1" ht="23.25" customHeight="1">
      <c r="B10" s="80" t="s">
        <v>16</v>
      </c>
      <c r="C10" s="80"/>
      <c r="D10" s="80"/>
      <c r="E10" s="80"/>
      <c r="F10" s="80"/>
      <c r="G10" s="55"/>
      <c r="H10" s="55"/>
      <c r="J10" s="81"/>
      <c r="K10" s="81"/>
      <c r="L10" s="55"/>
      <c r="M10" s="55"/>
    </row>
    <row r="11" spans="1:15" s="2" customFormat="1" ht="15" customHeight="1">
      <c r="A11" s="59" t="s">
        <v>18</v>
      </c>
      <c r="B11" s="83" t="s">
        <v>209</v>
      </c>
      <c r="C11" s="83"/>
      <c r="D11" s="83"/>
      <c r="E11" s="83"/>
      <c r="F11" s="83"/>
      <c r="G11" s="83"/>
      <c r="H11" s="83"/>
      <c r="I11" s="83"/>
      <c r="L11" s="83"/>
      <c r="M11" s="83"/>
    </row>
    <row r="12" spans="1:15" s="4" customFormat="1">
      <c r="A12" s="15" t="s">
        <v>18</v>
      </c>
      <c r="B12" s="16" t="s">
        <v>30</v>
      </c>
      <c r="C12" s="16"/>
      <c r="D12" s="16"/>
      <c r="E12" s="16"/>
      <c r="F12" s="16"/>
      <c r="G12" s="16"/>
      <c r="H12" s="16"/>
      <c r="I12" s="16"/>
      <c r="J12" s="15"/>
      <c r="K12" s="29"/>
    </row>
    <row r="13" spans="1:15" s="2" customFormat="1" ht="15" customHeight="1">
      <c r="A13" s="59" t="s">
        <v>18</v>
      </c>
      <c r="B13" s="84" t="s">
        <v>210</v>
      </c>
      <c r="C13" s="84"/>
      <c r="D13" s="84"/>
      <c r="E13" s="84"/>
      <c r="F13" s="84"/>
      <c r="G13" s="85"/>
      <c r="H13" s="85"/>
      <c r="I13" s="85"/>
      <c r="J13" s="86"/>
      <c r="K13" s="86"/>
      <c r="L13" s="85"/>
      <c r="M13" s="85"/>
      <c r="N13" s="86"/>
      <c r="O13" s="86"/>
    </row>
    <row r="14" spans="1:15" s="2" customFormat="1" ht="15" customHeight="1">
      <c r="B14" s="86" t="s">
        <v>363</v>
      </c>
      <c r="C14" s="86"/>
      <c r="D14" s="86"/>
      <c r="E14" s="86"/>
      <c r="F14" s="86"/>
      <c r="G14" s="86"/>
      <c r="H14" s="86"/>
      <c r="I14" s="86"/>
      <c r="J14" s="86"/>
      <c r="K14" s="86"/>
      <c r="L14" s="86"/>
      <c r="M14" s="86"/>
      <c r="N14" s="86"/>
      <c r="O14" s="86"/>
    </row>
    <row r="15" spans="1:15" s="2" customFormat="1" ht="30" customHeight="1">
      <c r="A15" s="59"/>
      <c r="B15" s="64"/>
      <c r="C15" s="64"/>
      <c r="D15" s="64"/>
      <c r="E15" s="64"/>
      <c r="F15" s="64"/>
      <c r="G15" s="64"/>
      <c r="H15" s="64"/>
      <c r="I15" s="64"/>
      <c r="J15" s="64"/>
      <c r="K15" s="224"/>
      <c r="L15" s="224"/>
      <c r="M15" s="224"/>
      <c r="N15" s="148"/>
    </row>
    <row r="16" spans="1:15" s="4" customFormat="1">
      <c r="H16" s="25"/>
      <c r="I16" s="25"/>
      <c r="J16" s="26"/>
      <c r="K16" s="27" t="s">
        <v>27</v>
      </c>
      <c r="L16" s="25"/>
      <c r="M16" s="25"/>
    </row>
    <row r="17" spans="1:15">
      <c r="A17" s="43" t="s">
        <v>425</v>
      </c>
      <c r="B17" s="1"/>
      <c r="C17" s="1"/>
      <c r="D17" s="1"/>
      <c r="E17" s="1"/>
      <c r="F17" s="1"/>
      <c r="G17" s="1"/>
      <c r="H17" s="1"/>
      <c r="I17" s="1"/>
      <c r="J17" s="1"/>
      <c r="K17" s="1"/>
      <c r="L17" s="1"/>
      <c r="M17" s="1"/>
      <c r="N17" s="1"/>
      <c r="O17" s="1"/>
    </row>
    <row r="18" spans="1:15" s="2" customFormat="1" ht="67.5" customHeight="1">
      <c r="A18" s="88" t="s">
        <v>115</v>
      </c>
      <c r="B18" s="88" t="s">
        <v>116</v>
      </c>
      <c r="C18" s="89" t="s">
        <v>212</v>
      </c>
      <c r="D18" s="89" t="s">
        <v>119</v>
      </c>
      <c r="E18" s="88" t="s">
        <v>120</v>
      </c>
      <c r="F18" s="88" t="s">
        <v>117</v>
      </c>
      <c r="G18" s="88" t="s">
        <v>447</v>
      </c>
      <c r="H18" s="88" t="s">
        <v>121</v>
      </c>
      <c r="I18" s="90" t="s">
        <v>122</v>
      </c>
      <c r="J18" s="45" t="s">
        <v>214</v>
      </c>
      <c r="K18" s="45" t="s">
        <v>36</v>
      </c>
      <c r="L18" s="45" t="s">
        <v>37</v>
      </c>
      <c r="M18" s="45" t="s">
        <v>126</v>
      </c>
      <c r="N18" s="45" t="s">
        <v>127</v>
      </c>
      <c r="O18" s="45" t="s">
        <v>128</v>
      </c>
    </row>
    <row r="19" spans="1:15" s="2" customFormat="1" ht="15" customHeight="1">
      <c r="A19" s="41" t="s">
        <v>2</v>
      </c>
      <c r="B19" s="41" t="s">
        <v>3</v>
      </c>
      <c r="C19" s="41" t="s">
        <v>4</v>
      </c>
      <c r="D19" s="41" t="s">
        <v>5</v>
      </c>
      <c r="E19" s="41" t="s">
        <v>6</v>
      </c>
      <c r="F19" s="41" t="s">
        <v>7</v>
      </c>
      <c r="G19" s="41" t="s">
        <v>8</v>
      </c>
      <c r="H19" s="41" t="s">
        <v>9</v>
      </c>
      <c r="I19" s="48" t="s">
        <v>10</v>
      </c>
      <c r="J19" s="41" t="s">
        <v>11</v>
      </c>
      <c r="K19" s="41" t="s">
        <v>376</v>
      </c>
      <c r="L19" s="41" t="s">
        <v>13</v>
      </c>
      <c r="M19" s="94" t="s">
        <v>216</v>
      </c>
      <c r="N19" s="94" t="s">
        <v>217</v>
      </c>
      <c r="O19" s="94" t="s">
        <v>131</v>
      </c>
    </row>
    <row r="20" spans="1:15" s="2" customFormat="1" ht="36" customHeight="1">
      <c r="A20" s="131">
        <v>1</v>
      </c>
      <c r="B20" s="88">
        <v>0</v>
      </c>
      <c r="C20" s="225"/>
      <c r="D20" s="225"/>
      <c r="E20" s="225"/>
      <c r="F20" s="88" t="s">
        <v>218</v>
      </c>
      <c r="G20" s="160">
        <v>200</v>
      </c>
      <c r="H20" s="221"/>
      <c r="I20" s="221"/>
      <c r="J20" s="162"/>
      <c r="K20" s="226" t="e">
        <f>ROUND(G20/J20,2)</f>
        <v>#DIV/0!</v>
      </c>
      <c r="L20" s="301"/>
      <c r="M20" s="103" t="e">
        <f>ROUND(K20*L20,2)</f>
        <v>#DIV/0!</v>
      </c>
      <c r="N20" s="222">
        <v>0.08</v>
      </c>
      <c r="O20" s="103" t="e">
        <f>ROUND(M20*N20+M20,2)</f>
        <v>#DIV/0!</v>
      </c>
    </row>
    <row r="21" spans="1:15" s="2" customFormat="1" ht="35.25" customHeight="1">
      <c r="A21" s="131">
        <v>2</v>
      </c>
      <c r="B21" s="88" t="s">
        <v>146</v>
      </c>
      <c r="C21" s="227"/>
      <c r="D21" s="228"/>
      <c r="E21" s="227"/>
      <c r="F21" s="88" t="s">
        <v>218</v>
      </c>
      <c r="G21" s="160">
        <v>200</v>
      </c>
      <c r="H21" s="221"/>
      <c r="I21" s="221"/>
      <c r="J21" s="98"/>
      <c r="K21" s="226" t="e">
        <f>ROUND(G21/J21,2)</f>
        <v>#DIV/0!</v>
      </c>
      <c r="L21" s="69"/>
      <c r="M21" s="103" t="e">
        <f>ROUND(K21*L21,2)</f>
        <v>#DIV/0!</v>
      </c>
      <c r="N21" s="222">
        <v>0.08</v>
      </c>
      <c r="O21" s="103" t="e">
        <f>ROUND(M21*N21+M21,2)</f>
        <v>#DIV/0!</v>
      </c>
    </row>
    <row r="22" spans="1:15" s="2" customFormat="1" ht="18" customHeight="1">
      <c r="A22" s="105"/>
      <c r="B22" s="106"/>
      <c r="C22" s="106"/>
      <c r="D22" s="107"/>
      <c r="E22" s="107"/>
      <c r="F22" s="108"/>
      <c r="G22" s="106"/>
      <c r="H22" s="106"/>
      <c r="I22" s="109"/>
      <c r="J22" s="109"/>
      <c r="K22" s="109"/>
      <c r="L22" s="223" t="s">
        <v>17</v>
      </c>
      <c r="M22" s="111" t="e">
        <f>SUM(M20:M21)</f>
        <v>#DIV/0!</v>
      </c>
      <c r="N22" s="109"/>
      <c r="O22" s="157" t="e">
        <f>SUM(O20:O21)</f>
        <v>#DIV/0!</v>
      </c>
    </row>
    <row r="23" spans="1:15" s="4" customFormat="1" ht="15" customHeight="1">
      <c r="A23" s="7" t="s">
        <v>18</v>
      </c>
      <c r="B23" s="30" t="s">
        <v>22</v>
      </c>
      <c r="C23" s="6"/>
      <c r="D23" s="5"/>
      <c r="F23" s="6"/>
      <c r="G23" s="9"/>
      <c r="H23" s="10"/>
      <c r="I23" s="9"/>
      <c r="J23" s="6"/>
      <c r="K23" s="31"/>
      <c r="L23" s="11"/>
    </row>
    <row r="24" spans="1:15" s="4" customFormat="1" ht="15" customHeight="1">
      <c r="A24" s="409" t="s">
        <v>23</v>
      </c>
      <c r="B24" s="410"/>
      <c r="C24" s="410"/>
      <c r="D24" s="410"/>
      <c r="E24" s="410"/>
      <c r="F24" s="410"/>
      <c r="G24" s="410"/>
      <c r="H24" s="410"/>
      <c r="I24" s="410"/>
      <c r="J24" s="410"/>
      <c r="K24" s="411"/>
      <c r="L24" s="12"/>
      <c r="M24" s="13" t="s">
        <v>24</v>
      </c>
    </row>
    <row r="25" spans="1:15" s="4" customFormat="1" ht="15" customHeight="1">
      <c r="A25" s="409" t="s">
        <v>25</v>
      </c>
      <c r="B25" s="410"/>
      <c r="C25" s="410"/>
      <c r="D25" s="410"/>
      <c r="E25" s="410"/>
      <c r="F25" s="410"/>
      <c r="G25" s="410"/>
      <c r="H25" s="410"/>
      <c r="I25" s="410"/>
      <c r="J25" s="410"/>
      <c r="K25" s="411"/>
      <c r="L25" s="12"/>
      <c r="M25" s="13" t="s">
        <v>24</v>
      </c>
    </row>
    <row r="26" spans="1:15" s="4" customFormat="1" ht="15" customHeight="1">
      <c r="A26" s="409" t="s">
        <v>26</v>
      </c>
      <c r="B26" s="410"/>
      <c r="C26" s="410"/>
      <c r="D26" s="410"/>
      <c r="E26" s="410"/>
      <c r="F26" s="410"/>
      <c r="G26" s="410"/>
      <c r="H26" s="410"/>
      <c r="I26" s="410"/>
      <c r="J26" s="410"/>
      <c r="K26" s="411"/>
      <c r="L26" s="12"/>
      <c r="M26" s="13" t="s">
        <v>24</v>
      </c>
    </row>
    <row r="27" spans="1:15" s="2" customFormat="1" ht="15" customHeight="1">
      <c r="B27" s="113" t="s">
        <v>16</v>
      </c>
      <c r="C27" s="80"/>
      <c r="D27" s="80"/>
      <c r="E27" s="80"/>
      <c r="F27" s="80"/>
      <c r="G27" s="55"/>
      <c r="H27" s="55"/>
      <c r="J27" s="81"/>
      <c r="K27" s="81"/>
      <c r="L27" s="55"/>
    </row>
    <row r="28" spans="1:15" s="2" customFormat="1" ht="15" customHeight="1">
      <c r="A28" s="59" t="s">
        <v>18</v>
      </c>
      <c r="B28" s="87" t="s">
        <v>219</v>
      </c>
      <c r="C28" s="42"/>
      <c r="D28" s="42"/>
      <c r="E28" s="42"/>
      <c r="F28" s="42"/>
      <c r="G28" s="302"/>
      <c r="H28" s="302"/>
      <c r="J28" s="81"/>
      <c r="K28" s="81"/>
      <c r="L28" s="55"/>
    </row>
    <row r="29" spans="1:15" s="2" customFormat="1" ht="15" customHeight="1">
      <c r="A29" s="59" t="s">
        <v>18</v>
      </c>
      <c r="B29" s="2" t="s">
        <v>220</v>
      </c>
      <c r="C29" s="35"/>
      <c r="D29" s="35"/>
      <c r="E29" s="35"/>
      <c r="F29" s="35"/>
      <c r="G29" s="303"/>
      <c r="H29" s="303"/>
      <c r="J29" s="81"/>
      <c r="K29" s="81"/>
      <c r="L29" s="55"/>
    </row>
    <row r="30" spans="1:15" s="2" customFormat="1" ht="15" customHeight="1">
      <c r="A30" s="59" t="s">
        <v>18</v>
      </c>
      <c r="B30" s="117" t="s">
        <v>365</v>
      </c>
      <c r="C30" s="379"/>
      <c r="D30" s="379"/>
      <c r="E30" s="379"/>
      <c r="F30" s="379"/>
      <c r="G30" s="116"/>
      <c r="H30" s="55"/>
      <c r="J30" s="116"/>
      <c r="K30" s="81"/>
      <c r="L30" s="82"/>
      <c r="M30" s="81"/>
      <c r="N30" s="55"/>
    </row>
    <row r="31" spans="1:15" s="2" customFormat="1" ht="15" customHeight="1">
      <c r="A31" s="59" t="s">
        <v>18</v>
      </c>
      <c r="B31" s="83" t="s">
        <v>20</v>
      </c>
      <c r="C31" s="83"/>
      <c r="D31" s="83"/>
      <c r="E31" s="83"/>
      <c r="F31" s="83"/>
      <c r="G31" s="83"/>
      <c r="H31" s="83"/>
      <c r="I31" s="83"/>
    </row>
    <row r="32" spans="1:15" s="2" customFormat="1" ht="15" customHeight="1">
      <c r="A32" s="59" t="s">
        <v>18</v>
      </c>
      <c r="B32" s="83" t="s">
        <v>221</v>
      </c>
      <c r="C32" s="83"/>
      <c r="D32" s="83"/>
      <c r="E32" s="83"/>
      <c r="F32" s="83"/>
      <c r="G32" s="83"/>
      <c r="H32" s="83"/>
      <c r="I32" s="83"/>
      <c r="L32" s="83"/>
    </row>
    <row r="33" spans="1:15" s="4" customFormat="1">
      <c r="A33" s="15" t="s">
        <v>18</v>
      </c>
      <c r="B33" s="16" t="s">
        <v>28</v>
      </c>
      <c r="C33" s="16"/>
      <c r="D33" s="16"/>
      <c r="E33" s="16"/>
      <c r="F33" s="16"/>
      <c r="G33" s="16"/>
      <c r="H33" s="16"/>
      <c r="I33" s="16"/>
      <c r="J33" s="15"/>
      <c r="K33" s="29"/>
    </row>
    <row r="34" spans="1:15" s="2" customFormat="1" ht="15" customHeight="1">
      <c r="A34" s="59" t="s">
        <v>18</v>
      </c>
      <c r="B34" s="432" t="s">
        <v>210</v>
      </c>
      <c r="C34" s="432"/>
      <c r="D34" s="432"/>
      <c r="E34" s="432"/>
      <c r="F34" s="432"/>
      <c r="G34" s="432"/>
      <c r="H34" s="432"/>
      <c r="I34" s="432"/>
      <c r="J34" s="432"/>
      <c r="K34" s="432"/>
      <c r="L34" s="432"/>
      <c r="M34" s="432"/>
      <c r="N34" s="432"/>
      <c r="O34" s="432"/>
    </row>
    <row r="35" spans="1:15" s="2" customFormat="1" ht="15" customHeight="1">
      <c r="B35" s="86" t="s">
        <v>222</v>
      </c>
      <c r="C35" s="86"/>
      <c r="D35" s="86"/>
      <c r="E35" s="86"/>
      <c r="F35" s="86"/>
      <c r="G35" s="86"/>
      <c r="H35" s="86"/>
      <c r="I35" s="86"/>
      <c r="J35" s="86"/>
      <c r="K35" s="86"/>
      <c r="L35" s="86"/>
      <c r="M35" s="86"/>
      <c r="N35" s="86"/>
      <c r="O35" s="86"/>
    </row>
    <row r="36" spans="1:15" s="2" customFormat="1" ht="15" customHeight="1">
      <c r="A36" s="59"/>
      <c r="B36" s="84" t="s">
        <v>211</v>
      </c>
      <c r="C36" s="85"/>
      <c r="D36" s="85"/>
      <c r="E36" s="85"/>
      <c r="F36" s="85"/>
      <c r="G36" s="85"/>
      <c r="H36" s="85"/>
      <c r="I36" s="85"/>
      <c r="J36" s="85"/>
      <c r="K36" s="122"/>
      <c r="L36" s="122"/>
      <c r="M36" s="124"/>
      <c r="N36" s="86"/>
      <c r="O36" s="86"/>
    </row>
    <row r="37" spans="1:15" s="2" customFormat="1" ht="27" customHeight="1">
      <c r="A37" s="59"/>
      <c r="B37" s="64"/>
      <c r="C37" s="64"/>
      <c r="D37" s="64"/>
      <c r="E37" s="64"/>
      <c r="F37" s="64"/>
      <c r="G37" s="64"/>
      <c r="H37" s="64"/>
      <c r="I37" s="64"/>
      <c r="J37" s="64"/>
      <c r="K37" s="224"/>
      <c r="L37" s="224"/>
      <c r="M37" s="224"/>
      <c r="N37" s="148"/>
    </row>
    <row r="38" spans="1:15" s="4" customFormat="1">
      <c r="H38" s="25"/>
      <c r="I38" s="25"/>
      <c r="J38" s="26"/>
      <c r="K38" s="27" t="s">
        <v>27</v>
      </c>
      <c r="L38" s="25"/>
      <c r="M38" s="25"/>
    </row>
    <row r="39" spans="1:15">
      <c r="A39" s="43" t="s">
        <v>223</v>
      </c>
      <c r="B39" s="1"/>
      <c r="C39" s="1"/>
      <c r="D39" s="1"/>
      <c r="E39" s="1"/>
      <c r="F39" s="1"/>
    </row>
    <row r="40" spans="1:15" s="2" customFormat="1" ht="67.5" customHeight="1">
      <c r="A40" s="88" t="s">
        <v>115</v>
      </c>
      <c r="B40" s="88" t="s">
        <v>116</v>
      </c>
      <c r="C40" s="89" t="s">
        <v>212</v>
      </c>
      <c r="D40" s="89" t="s">
        <v>119</v>
      </c>
      <c r="E40" s="88" t="s">
        <v>120</v>
      </c>
      <c r="F40" s="88" t="s">
        <v>117</v>
      </c>
      <c r="G40" s="88" t="s">
        <v>447</v>
      </c>
      <c r="H40" s="88" t="s">
        <v>121</v>
      </c>
      <c r="I40" s="90" t="s">
        <v>122</v>
      </c>
      <c r="J40" s="45" t="s">
        <v>214</v>
      </c>
      <c r="K40" s="45" t="s">
        <v>36</v>
      </c>
      <c r="L40" s="45" t="s">
        <v>37</v>
      </c>
      <c r="M40" s="45" t="s">
        <v>126</v>
      </c>
      <c r="N40" s="45" t="s">
        <v>127</v>
      </c>
      <c r="O40" s="45" t="s">
        <v>128</v>
      </c>
    </row>
    <row r="41" spans="1:15" s="2" customFormat="1" ht="15" customHeight="1">
      <c r="A41" s="41" t="s">
        <v>2</v>
      </c>
      <c r="B41" s="41" t="s">
        <v>3</v>
      </c>
      <c r="C41" s="41" t="s">
        <v>4</v>
      </c>
      <c r="D41" s="41" t="s">
        <v>5</v>
      </c>
      <c r="E41" s="41" t="s">
        <v>6</v>
      </c>
      <c r="F41" s="41" t="s">
        <v>7</v>
      </c>
      <c r="G41" s="41" t="s">
        <v>8</v>
      </c>
      <c r="H41" s="41" t="s">
        <v>9</v>
      </c>
      <c r="I41" s="48" t="s">
        <v>10</v>
      </c>
      <c r="J41" s="41" t="s">
        <v>11</v>
      </c>
      <c r="K41" s="41" t="s">
        <v>376</v>
      </c>
      <c r="L41" s="41" t="s">
        <v>13</v>
      </c>
      <c r="M41" s="94" t="s">
        <v>216</v>
      </c>
      <c r="N41" s="94" t="s">
        <v>217</v>
      </c>
      <c r="O41" s="94" t="s">
        <v>131</v>
      </c>
    </row>
    <row r="42" spans="1:15" s="2" customFormat="1" ht="36" customHeight="1">
      <c r="A42" s="131">
        <v>1</v>
      </c>
      <c r="B42" s="39" t="s">
        <v>153</v>
      </c>
      <c r="C42" s="39" t="s">
        <v>224</v>
      </c>
      <c r="D42" s="229">
        <v>0.5</v>
      </c>
      <c r="E42" s="39" t="s">
        <v>225</v>
      </c>
      <c r="F42" s="39">
        <v>60</v>
      </c>
      <c r="G42" s="88">
        <f>'[1]PAKIETY-16-38-MODYFIKACJA'!$P$33</f>
        <v>48</v>
      </c>
      <c r="H42" s="221"/>
      <c r="I42" s="221"/>
      <c r="J42" s="162"/>
      <c r="K42" s="95" t="e">
        <f>ROUND(G42/J42,2)</f>
        <v>#DIV/0!</v>
      </c>
      <c r="L42" s="301"/>
      <c r="M42" s="103" t="e">
        <f>ROUND(K42*L42,2)</f>
        <v>#DIV/0!</v>
      </c>
      <c r="N42" s="222">
        <v>0.08</v>
      </c>
      <c r="O42" s="103" t="e">
        <f>ROUND(M42*N42+M42,2)</f>
        <v>#DIV/0!</v>
      </c>
    </row>
    <row r="43" spans="1:15" s="2" customFormat="1" ht="18" customHeight="1">
      <c r="A43" s="105"/>
      <c r="B43" s="106"/>
      <c r="C43" s="106"/>
      <c r="D43" s="107"/>
      <c r="E43" s="107"/>
      <c r="F43" s="108"/>
      <c r="G43" s="106"/>
      <c r="H43" s="106"/>
      <c r="I43" s="109"/>
      <c r="J43" s="109"/>
      <c r="K43" s="109"/>
      <c r="L43" s="223" t="s">
        <v>17</v>
      </c>
      <c r="M43" s="111" t="e">
        <f>SUM(M42:M42)</f>
        <v>#DIV/0!</v>
      </c>
      <c r="N43" s="109"/>
      <c r="O43" s="157" t="e">
        <f>SUM(O42:O42)</f>
        <v>#DIV/0!</v>
      </c>
    </row>
    <row r="44" spans="1:15" s="4" customFormat="1" ht="15" customHeight="1">
      <c r="A44" s="7" t="s">
        <v>18</v>
      </c>
      <c r="B44" s="30" t="s">
        <v>22</v>
      </c>
      <c r="C44" s="6"/>
      <c r="D44" s="5"/>
      <c r="F44" s="6"/>
      <c r="G44" s="9"/>
      <c r="H44" s="10"/>
      <c r="I44" s="9"/>
      <c r="J44" s="6"/>
      <c r="K44" s="31"/>
      <c r="L44" s="11"/>
    </row>
    <row r="45" spans="1:15" s="4" customFormat="1" ht="15" customHeight="1">
      <c r="A45" s="409" t="s">
        <v>23</v>
      </c>
      <c r="B45" s="410"/>
      <c r="C45" s="410"/>
      <c r="D45" s="410"/>
      <c r="E45" s="410"/>
      <c r="F45" s="410"/>
      <c r="G45" s="410"/>
      <c r="H45" s="410"/>
      <c r="I45" s="410"/>
      <c r="J45" s="410"/>
      <c r="K45" s="411"/>
      <c r="L45" s="12"/>
      <c r="M45" s="13" t="s">
        <v>24</v>
      </c>
    </row>
    <row r="46" spans="1:15" s="4" customFormat="1" ht="15" customHeight="1">
      <c r="A46" s="409" t="s">
        <v>25</v>
      </c>
      <c r="B46" s="410"/>
      <c r="C46" s="410"/>
      <c r="D46" s="410"/>
      <c r="E46" s="410"/>
      <c r="F46" s="410"/>
      <c r="G46" s="410"/>
      <c r="H46" s="410"/>
      <c r="I46" s="410"/>
      <c r="J46" s="410"/>
      <c r="K46" s="411"/>
      <c r="L46" s="12"/>
      <c r="M46" s="13" t="s">
        <v>24</v>
      </c>
    </row>
    <row r="47" spans="1:15" s="4" customFormat="1" ht="15" customHeight="1">
      <c r="A47" s="409" t="s">
        <v>26</v>
      </c>
      <c r="B47" s="410"/>
      <c r="C47" s="410"/>
      <c r="D47" s="410"/>
      <c r="E47" s="410"/>
      <c r="F47" s="410"/>
      <c r="G47" s="410"/>
      <c r="H47" s="410"/>
      <c r="I47" s="410"/>
      <c r="J47" s="410"/>
      <c r="K47" s="411"/>
      <c r="L47" s="12"/>
      <c r="M47" s="13" t="s">
        <v>24</v>
      </c>
    </row>
    <row r="48" spans="1:15" s="2" customFormat="1" ht="15" customHeight="1">
      <c r="B48" s="113" t="s">
        <v>16</v>
      </c>
      <c r="C48" s="80"/>
      <c r="D48" s="80"/>
      <c r="E48" s="80"/>
      <c r="F48" s="80"/>
      <c r="G48" s="55"/>
      <c r="H48" s="55"/>
      <c r="J48" s="81"/>
      <c r="K48" s="81"/>
      <c r="L48" s="55"/>
    </row>
    <row r="49" spans="1:17" s="2" customFormat="1" ht="15" customHeight="1">
      <c r="A49" s="59" t="s">
        <v>18</v>
      </c>
      <c r="B49" s="2" t="s">
        <v>226</v>
      </c>
      <c r="C49" s="35"/>
      <c r="D49" s="35"/>
      <c r="E49" s="35"/>
      <c r="F49" s="35"/>
      <c r="G49" s="303"/>
      <c r="H49" s="303"/>
      <c r="J49" s="230"/>
      <c r="K49" s="230"/>
      <c r="L49" s="55"/>
    </row>
    <row r="50" spans="1:17" s="2" customFormat="1" ht="15" customHeight="1">
      <c r="A50" s="59" t="s">
        <v>18</v>
      </c>
      <c r="B50" s="83" t="s">
        <v>221</v>
      </c>
      <c r="C50" s="83"/>
      <c r="D50" s="83"/>
      <c r="E50" s="83"/>
      <c r="F50" s="83"/>
      <c r="G50" s="83"/>
      <c r="H50" s="83"/>
      <c r="I50" s="83"/>
      <c r="L50" s="83"/>
    </row>
    <row r="51" spans="1:17" s="4" customFormat="1">
      <c r="A51" s="15" t="s">
        <v>18</v>
      </c>
      <c r="B51" s="16" t="s">
        <v>30</v>
      </c>
      <c r="C51" s="16"/>
      <c r="D51" s="16"/>
      <c r="E51" s="16"/>
      <c r="F51" s="16"/>
      <c r="G51" s="16"/>
      <c r="H51" s="16"/>
      <c r="I51" s="16"/>
      <c r="J51" s="15"/>
      <c r="K51" s="29"/>
    </row>
    <row r="52" spans="1:17" s="2" customFormat="1" ht="15" customHeight="1">
      <c r="A52" s="59" t="s">
        <v>18</v>
      </c>
      <c r="B52" s="432" t="s">
        <v>210</v>
      </c>
      <c r="C52" s="432"/>
      <c r="D52" s="432"/>
      <c r="E52" s="432"/>
      <c r="F52" s="432"/>
      <c r="G52" s="432"/>
      <c r="H52" s="432"/>
      <c r="I52" s="432"/>
      <c r="J52" s="432"/>
      <c r="K52" s="432"/>
      <c r="L52" s="432"/>
      <c r="M52" s="432"/>
      <c r="N52" s="432"/>
      <c r="O52" s="432"/>
    </row>
    <row r="53" spans="1:17" s="2" customFormat="1" ht="15" customHeight="1">
      <c r="B53" s="86" t="s">
        <v>222</v>
      </c>
      <c r="C53" s="86"/>
      <c r="D53" s="86"/>
      <c r="E53" s="86"/>
      <c r="F53" s="86"/>
      <c r="G53" s="86"/>
      <c r="H53" s="86"/>
      <c r="I53" s="86"/>
      <c r="J53" s="86"/>
      <c r="K53" s="86"/>
      <c r="L53" s="86"/>
      <c r="M53" s="86"/>
      <c r="N53" s="86"/>
      <c r="O53" s="86"/>
    </row>
    <row r="54" spans="1:17" s="2" customFormat="1" ht="15" customHeight="1">
      <c r="A54" s="59"/>
      <c r="B54" s="84" t="s">
        <v>211</v>
      </c>
      <c r="C54" s="85"/>
      <c r="D54" s="85"/>
      <c r="E54" s="85"/>
      <c r="F54" s="85"/>
      <c r="G54" s="85"/>
      <c r="H54" s="85"/>
      <c r="I54" s="85"/>
      <c r="J54" s="85"/>
      <c r="K54" s="122"/>
      <c r="L54" s="122"/>
      <c r="M54" s="124"/>
      <c r="N54" s="86"/>
      <c r="O54" s="86"/>
    </row>
    <row r="55" spans="1:17" s="2" customFormat="1" ht="20.399999999999999" customHeight="1">
      <c r="A55" s="59"/>
      <c r="B55" s="64"/>
      <c r="C55" s="64"/>
      <c r="D55" s="64"/>
      <c r="E55" s="64"/>
      <c r="F55" s="64"/>
      <c r="G55" s="64"/>
      <c r="H55" s="64"/>
      <c r="I55" s="64"/>
      <c r="J55" s="64"/>
      <c r="K55" s="224"/>
      <c r="L55" s="224"/>
      <c r="M55" s="224"/>
      <c r="N55" s="148"/>
    </row>
    <row r="56" spans="1:17" s="4" customFormat="1">
      <c r="H56" s="25"/>
      <c r="I56" s="25"/>
      <c r="J56" s="26"/>
      <c r="K56" s="27" t="s">
        <v>27</v>
      </c>
      <c r="L56" s="25"/>
      <c r="M56" s="25"/>
    </row>
    <row r="57" spans="1:17">
      <c r="A57" s="381" t="s">
        <v>227</v>
      </c>
      <c r="B57" s="382"/>
      <c r="C57" s="382"/>
      <c r="D57" s="382"/>
      <c r="E57" s="382"/>
      <c r="F57" s="382"/>
      <c r="G57" s="382"/>
      <c r="H57" s="382"/>
      <c r="I57" s="382"/>
      <c r="J57" s="382"/>
      <c r="K57" s="382"/>
      <c r="L57" s="382"/>
      <c r="M57" s="382"/>
      <c r="N57" s="382"/>
      <c r="O57" s="382"/>
    </row>
    <row r="58" spans="1:17" s="2" customFormat="1" ht="67.5" customHeight="1">
      <c r="A58" s="88" t="s">
        <v>115</v>
      </c>
      <c r="B58" s="88" t="s">
        <v>116</v>
      </c>
      <c r="C58" s="89" t="s">
        <v>212</v>
      </c>
      <c r="D58" s="89" t="s">
        <v>119</v>
      </c>
      <c r="E58" s="88" t="s">
        <v>120</v>
      </c>
      <c r="F58" s="88" t="s">
        <v>117</v>
      </c>
      <c r="G58" s="88" t="s">
        <v>447</v>
      </c>
      <c r="H58" s="88" t="s">
        <v>121</v>
      </c>
      <c r="I58" s="90" t="s">
        <v>122</v>
      </c>
      <c r="J58" s="45" t="s">
        <v>214</v>
      </c>
      <c r="K58" s="45" t="s">
        <v>36</v>
      </c>
      <c r="L58" s="45" t="s">
        <v>37</v>
      </c>
      <c r="M58" s="45" t="s">
        <v>126</v>
      </c>
      <c r="N58" s="45" t="s">
        <v>127</v>
      </c>
      <c r="O58" s="45" t="s">
        <v>128</v>
      </c>
    </row>
    <row r="59" spans="1:17" s="2" customFormat="1" ht="15" customHeight="1">
      <c r="A59" s="41" t="s">
        <v>2</v>
      </c>
      <c r="B59" s="41" t="s">
        <v>3</v>
      </c>
      <c r="C59" s="41" t="s">
        <v>4</v>
      </c>
      <c r="D59" s="41" t="s">
        <v>5</v>
      </c>
      <c r="E59" s="41" t="s">
        <v>6</v>
      </c>
      <c r="F59" s="41" t="s">
        <v>7</v>
      </c>
      <c r="G59" s="41" t="s">
        <v>8</v>
      </c>
      <c r="H59" s="41" t="s">
        <v>9</v>
      </c>
      <c r="I59" s="48" t="s">
        <v>10</v>
      </c>
      <c r="J59" s="41" t="s">
        <v>11</v>
      </c>
      <c r="K59" s="41" t="s">
        <v>376</v>
      </c>
      <c r="L59" s="41" t="s">
        <v>13</v>
      </c>
      <c r="M59" s="94" t="s">
        <v>216</v>
      </c>
      <c r="N59" s="94" t="s">
        <v>217</v>
      </c>
      <c r="O59" s="94" t="s">
        <v>131</v>
      </c>
    </row>
    <row r="60" spans="1:17" s="2" customFormat="1" ht="25.2" customHeight="1">
      <c r="A60" s="131">
        <v>1</v>
      </c>
      <c r="B60" s="39" t="s">
        <v>146</v>
      </c>
      <c r="C60" s="44" t="s">
        <v>228</v>
      </c>
      <c r="D60" s="229">
        <v>0.375</v>
      </c>
      <c r="E60" s="39" t="s">
        <v>229</v>
      </c>
      <c r="F60" s="39" t="s">
        <v>178</v>
      </c>
      <c r="G60" s="39">
        <f>'[1]PAKIETY-16-38-MODYFIKACJA'!P46</f>
        <v>144</v>
      </c>
      <c r="H60" s="221"/>
      <c r="I60" s="221"/>
      <c r="J60" s="162"/>
      <c r="K60" s="226" t="e">
        <f>ROUND(G60/J60,2)</f>
        <v>#DIV/0!</v>
      </c>
      <c r="L60" s="260"/>
      <c r="M60" s="103" t="e">
        <f>ROUND(K60*L60,2)</f>
        <v>#DIV/0!</v>
      </c>
      <c r="N60" s="222">
        <v>0.08</v>
      </c>
      <c r="O60" s="103" t="e">
        <f>ROUND(M60*N60+M60,2)</f>
        <v>#DIV/0!</v>
      </c>
      <c r="Q60" s="231"/>
    </row>
    <row r="61" spans="1:17" s="2" customFormat="1" ht="25.2" customHeight="1">
      <c r="A61" s="131">
        <v>2</v>
      </c>
      <c r="B61" s="39" t="s">
        <v>143</v>
      </c>
      <c r="C61" s="44">
        <v>19</v>
      </c>
      <c r="D61" s="229">
        <v>0.375</v>
      </c>
      <c r="E61" s="39" t="s">
        <v>229</v>
      </c>
      <c r="F61" s="39" t="s">
        <v>178</v>
      </c>
      <c r="G61" s="39">
        <f>'[1]PAKIETY-16-38-MODYFIKACJA'!P47</f>
        <v>360</v>
      </c>
      <c r="H61" s="221"/>
      <c r="I61" s="221"/>
      <c r="J61" s="162"/>
      <c r="K61" s="226" t="e">
        <f>ROUND(G61/J61,2)</f>
        <v>#DIV/0!</v>
      </c>
      <c r="L61" s="260"/>
      <c r="M61" s="103" t="e">
        <f>ROUND(K61*L61,2)</f>
        <v>#DIV/0!</v>
      </c>
      <c r="N61" s="222">
        <v>0.08</v>
      </c>
      <c r="O61" s="103" t="e">
        <f>ROUND(M61*N61+M61,2)</f>
        <v>#DIV/0!</v>
      </c>
      <c r="Q61" s="231"/>
    </row>
    <row r="62" spans="1:17" s="2" customFormat="1" ht="25.2" customHeight="1">
      <c r="A62" s="131">
        <v>3</v>
      </c>
      <c r="B62" s="39" t="s">
        <v>157</v>
      </c>
      <c r="C62" s="44">
        <v>16</v>
      </c>
      <c r="D62" s="229">
        <v>0.375</v>
      </c>
      <c r="E62" s="39" t="s">
        <v>229</v>
      </c>
      <c r="F62" s="39" t="s">
        <v>178</v>
      </c>
      <c r="G62" s="39">
        <f>'[1]PAKIETY-16-38-MODYFIKACJA'!P48</f>
        <v>576</v>
      </c>
      <c r="H62" s="221"/>
      <c r="I62" s="221"/>
      <c r="J62" s="162"/>
      <c r="K62" s="226" t="e">
        <f>ROUND(G62/J62,2)</f>
        <v>#DIV/0!</v>
      </c>
      <c r="L62" s="260"/>
      <c r="M62" s="103" t="e">
        <f>ROUND(K62*L62,2)</f>
        <v>#DIV/0!</v>
      </c>
      <c r="N62" s="222">
        <v>0.08</v>
      </c>
      <c r="O62" s="103" t="e">
        <f>ROUND(M62*N62+M62,2)</f>
        <v>#DIV/0!</v>
      </c>
      <c r="Q62" s="231"/>
    </row>
    <row r="63" spans="1:17" s="2" customFormat="1" ht="25.2" customHeight="1">
      <c r="A63" s="131">
        <v>4</v>
      </c>
      <c r="B63" s="39" t="s">
        <v>179</v>
      </c>
      <c r="C63" s="232" t="s">
        <v>230</v>
      </c>
      <c r="D63" s="229">
        <v>0.375</v>
      </c>
      <c r="E63" s="39" t="s">
        <v>229</v>
      </c>
      <c r="F63" s="39" t="s">
        <v>178</v>
      </c>
      <c r="G63" s="39">
        <f>'[1]PAKIETY-16-38-MODYFIKACJA'!P49</f>
        <v>1008</v>
      </c>
      <c r="H63" s="221"/>
      <c r="I63" s="221"/>
      <c r="J63" s="162"/>
      <c r="K63" s="226" t="e">
        <f>ROUND(G63/J63,2)</f>
        <v>#DIV/0!</v>
      </c>
      <c r="L63" s="260"/>
      <c r="M63" s="103" t="e">
        <f>ROUND(K63*L63,2)</f>
        <v>#DIV/0!</v>
      </c>
      <c r="N63" s="222">
        <v>0.08</v>
      </c>
      <c r="O63" s="103" t="e">
        <f>ROUND(M63*N63+M63,2)</f>
        <v>#DIV/0!</v>
      </c>
      <c r="Q63" s="231"/>
    </row>
    <row r="64" spans="1:17" s="2" customFormat="1" ht="25.2" customHeight="1">
      <c r="A64" s="131">
        <v>5</v>
      </c>
      <c r="B64" s="39" t="s">
        <v>193</v>
      </c>
      <c r="C64" s="385" t="s">
        <v>459</v>
      </c>
      <c r="D64" s="229">
        <v>0.375</v>
      </c>
      <c r="E64" s="39" t="s">
        <v>231</v>
      </c>
      <c r="F64" s="383" t="s">
        <v>460</v>
      </c>
      <c r="G64" s="39">
        <f>'[1]PAKIETY-16-38-MODYFIKACJA'!P50</f>
        <v>288</v>
      </c>
      <c r="H64" s="221"/>
      <c r="I64" s="221"/>
      <c r="J64" s="98"/>
      <c r="K64" s="226" t="e">
        <f>ROUND(G64/J64,2)</f>
        <v>#DIV/0!</v>
      </c>
      <c r="L64" s="260"/>
      <c r="M64" s="103" t="e">
        <f>ROUND(K64*L64,2)</f>
        <v>#DIV/0!</v>
      </c>
      <c r="N64" s="222">
        <v>0.08</v>
      </c>
      <c r="O64" s="103" t="e">
        <f>ROUND(M64*N64+M64,2)</f>
        <v>#DIV/0!</v>
      </c>
      <c r="Q64" s="231"/>
    </row>
    <row r="65" spans="1:15" s="2" customFormat="1" ht="18" customHeight="1">
      <c r="A65" s="105"/>
      <c r="B65" s="106"/>
      <c r="C65" s="106"/>
      <c r="D65" s="107"/>
      <c r="E65" s="107"/>
      <c r="F65" s="108"/>
      <c r="G65" s="106"/>
      <c r="H65" s="106"/>
      <c r="I65" s="109"/>
      <c r="J65" s="109"/>
      <c r="K65" s="109"/>
      <c r="L65" s="223" t="s">
        <v>17</v>
      </c>
      <c r="M65" s="111" t="e">
        <f>SUM(M60:M64)</f>
        <v>#DIV/0!</v>
      </c>
      <c r="N65" s="109"/>
      <c r="O65" s="157" t="e">
        <f>SUM(O60:O64)</f>
        <v>#DIV/0!</v>
      </c>
    </row>
    <row r="66" spans="1:15" s="4" customFormat="1" ht="15" customHeight="1">
      <c r="A66" s="7" t="s">
        <v>18</v>
      </c>
      <c r="B66" s="30" t="s">
        <v>22</v>
      </c>
      <c r="C66" s="6"/>
      <c r="D66" s="5"/>
      <c r="F66" s="6"/>
      <c r="G66" s="9"/>
      <c r="H66" s="10"/>
      <c r="I66" s="9"/>
      <c r="J66" s="6"/>
      <c r="K66" s="31"/>
      <c r="L66" s="11"/>
    </row>
    <row r="67" spans="1:15" s="4" customFormat="1" ht="15" customHeight="1">
      <c r="A67" s="409" t="s">
        <v>23</v>
      </c>
      <c r="B67" s="410"/>
      <c r="C67" s="410"/>
      <c r="D67" s="410"/>
      <c r="E67" s="410"/>
      <c r="F67" s="410"/>
      <c r="G67" s="410"/>
      <c r="H67" s="410"/>
      <c r="I67" s="410"/>
      <c r="J67" s="410"/>
      <c r="K67" s="411"/>
      <c r="L67" s="12"/>
      <c r="M67" s="13" t="s">
        <v>24</v>
      </c>
    </row>
    <row r="68" spans="1:15" s="4" customFormat="1" ht="15" customHeight="1">
      <c r="A68" s="409" t="s">
        <v>25</v>
      </c>
      <c r="B68" s="410"/>
      <c r="C68" s="410"/>
      <c r="D68" s="410"/>
      <c r="E68" s="410"/>
      <c r="F68" s="410"/>
      <c r="G68" s="410"/>
      <c r="H68" s="410"/>
      <c r="I68" s="410"/>
      <c r="J68" s="410"/>
      <c r="K68" s="411"/>
      <c r="L68" s="12"/>
      <c r="M68" s="13" t="s">
        <v>24</v>
      </c>
    </row>
    <row r="69" spans="1:15" s="4" customFormat="1" ht="15" customHeight="1">
      <c r="A69" s="409" t="s">
        <v>26</v>
      </c>
      <c r="B69" s="410"/>
      <c r="C69" s="410"/>
      <c r="D69" s="410"/>
      <c r="E69" s="410"/>
      <c r="F69" s="410"/>
      <c r="G69" s="410"/>
      <c r="H69" s="410"/>
      <c r="I69" s="410"/>
      <c r="J69" s="410"/>
      <c r="K69" s="411"/>
      <c r="L69" s="12"/>
      <c r="M69" s="13" t="s">
        <v>24</v>
      </c>
    </row>
    <row r="70" spans="1:15" s="2" customFormat="1" ht="15" customHeight="1">
      <c r="B70" s="113" t="s">
        <v>16</v>
      </c>
      <c r="C70" s="80"/>
      <c r="D70" s="80"/>
      <c r="E70" s="80"/>
      <c r="F70" s="80"/>
      <c r="G70" s="55"/>
      <c r="H70" s="55"/>
      <c r="J70" s="81"/>
      <c r="K70" s="81"/>
      <c r="L70" s="55"/>
    </row>
    <row r="71" spans="1:15" s="2" customFormat="1" ht="15" customHeight="1">
      <c r="A71" s="59" t="s">
        <v>18</v>
      </c>
      <c r="B71" s="87" t="s">
        <v>233</v>
      </c>
      <c r="C71" s="42"/>
      <c r="D71" s="42"/>
      <c r="E71" s="42"/>
      <c r="F71" s="42"/>
      <c r="G71" s="302"/>
      <c r="H71" s="302"/>
      <c r="J71" s="81"/>
      <c r="K71" s="81"/>
      <c r="L71" s="55"/>
    </row>
    <row r="72" spans="1:15" s="2" customFormat="1" ht="26.4" customHeight="1">
      <c r="A72" s="59" t="s">
        <v>18</v>
      </c>
      <c r="B72" s="431" t="s">
        <v>234</v>
      </c>
      <c r="C72" s="431"/>
      <c r="D72" s="431"/>
      <c r="E72" s="431"/>
      <c r="F72" s="431"/>
      <c r="G72" s="431"/>
      <c r="H72" s="431"/>
      <c r="I72" s="431"/>
      <c r="J72" s="431"/>
      <c r="K72" s="431"/>
      <c r="L72" s="431"/>
      <c r="M72" s="431"/>
      <c r="N72" s="431"/>
      <c r="O72" s="431"/>
    </row>
    <row r="73" spans="1:15" s="2" customFormat="1" ht="15" customHeight="1">
      <c r="A73" s="59" t="s">
        <v>18</v>
      </c>
      <c r="B73" s="126" t="s">
        <v>235</v>
      </c>
      <c r="C73" s="64"/>
      <c r="D73" s="64"/>
      <c r="E73" s="64"/>
      <c r="F73" s="64"/>
      <c r="G73" s="64"/>
      <c r="H73" s="64"/>
      <c r="I73" s="64"/>
      <c r="J73" s="64"/>
      <c r="K73" s="64"/>
      <c r="L73" s="64"/>
      <c r="M73" s="64"/>
      <c r="N73" s="64"/>
      <c r="O73" s="233"/>
    </row>
    <row r="74" spans="1:15" s="2" customFormat="1" ht="15" customHeight="1">
      <c r="A74" s="59" t="s">
        <v>18</v>
      </c>
      <c r="B74" s="126" t="s">
        <v>236</v>
      </c>
      <c r="C74" s="64"/>
      <c r="D74" s="64"/>
      <c r="E74" s="64"/>
      <c r="F74" s="64"/>
      <c r="G74" s="64"/>
      <c r="H74" s="64"/>
      <c r="I74" s="64"/>
      <c r="J74" s="64"/>
      <c r="K74" s="64"/>
      <c r="L74" s="64"/>
      <c r="M74" s="64"/>
      <c r="N74" s="64"/>
      <c r="O74" s="233"/>
    </row>
    <row r="75" spans="1:15" s="2" customFormat="1" ht="15" customHeight="1">
      <c r="A75" s="59" t="s">
        <v>18</v>
      </c>
      <c r="B75" s="83" t="s">
        <v>20</v>
      </c>
      <c r="C75" s="83"/>
      <c r="D75" s="83"/>
      <c r="E75" s="83"/>
      <c r="F75" s="83"/>
      <c r="G75" s="83"/>
      <c r="H75" s="83"/>
      <c r="I75" s="83"/>
    </row>
    <row r="76" spans="1:15" s="2" customFormat="1" ht="15" customHeight="1">
      <c r="A76" s="59" t="s">
        <v>18</v>
      </c>
      <c r="B76" s="83" t="s">
        <v>221</v>
      </c>
      <c r="C76" s="83"/>
      <c r="D76" s="83"/>
      <c r="E76" s="83"/>
      <c r="F76" s="83"/>
      <c r="G76" s="83"/>
      <c r="H76" s="83"/>
      <c r="I76" s="83"/>
      <c r="L76" s="83"/>
    </row>
    <row r="77" spans="1:15" s="4" customFormat="1">
      <c r="A77" s="15" t="s">
        <v>18</v>
      </c>
      <c r="B77" s="16" t="s">
        <v>30</v>
      </c>
      <c r="C77" s="16"/>
      <c r="D77" s="16"/>
      <c r="E77" s="16"/>
      <c r="F77" s="16"/>
      <c r="G77" s="16"/>
      <c r="H77" s="16"/>
      <c r="I77" s="16"/>
      <c r="J77" s="15"/>
      <c r="K77" s="29"/>
    </row>
    <row r="78" spans="1:15" s="2" customFormat="1" ht="15" customHeight="1">
      <c r="A78" s="59" t="s">
        <v>18</v>
      </c>
      <c r="B78" s="432" t="s">
        <v>210</v>
      </c>
      <c r="C78" s="432"/>
      <c r="D78" s="432"/>
      <c r="E78" s="432"/>
      <c r="F78" s="432"/>
      <c r="G78" s="432"/>
      <c r="H78" s="432"/>
      <c r="I78" s="432"/>
      <c r="J78" s="432"/>
      <c r="K78" s="432"/>
      <c r="L78" s="432"/>
      <c r="M78" s="432"/>
      <c r="N78" s="432"/>
      <c r="O78" s="432"/>
    </row>
    <row r="79" spans="1:15" s="2" customFormat="1" ht="15" customHeight="1">
      <c r="B79" s="86" t="s">
        <v>222</v>
      </c>
      <c r="C79" s="86"/>
      <c r="D79" s="86"/>
      <c r="E79" s="86"/>
      <c r="F79" s="86"/>
      <c r="G79" s="86"/>
      <c r="H79" s="86"/>
      <c r="I79" s="86"/>
      <c r="J79" s="86"/>
      <c r="K79" s="86"/>
      <c r="L79" s="86"/>
      <c r="M79" s="86"/>
      <c r="N79" s="86"/>
      <c r="O79" s="86"/>
    </row>
    <row r="80" spans="1:15" s="2" customFormat="1" ht="15" customHeight="1">
      <c r="A80" s="59"/>
      <c r="B80" s="84" t="s">
        <v>211</v>
      </c>
      <c r="C80" s="85"/>
      <c r="D80" s="85"/>
      <c r="E80" s="85"/>
      <c r="F80" s="85"/>
      <c r="G80" s="85"/>
      <c r="H80" s="85"/>
      <c r="I80" s="85"/>
      <c r="J80" s="85"/>
      <c r="K80" s="122"/>
      <c r="L80" s="122"/>
      <c r="M80" s="124"/>
      <c r="N80" s="86"/>
      <c r="O80" s="86"/>
    </row>
    <row r="81" spans="1:17" s="2" customFormat="1" ht="22.95" customHeight="1">
      <c r="A81" s="59"/>
      <c r="B81" s="64"/>
      <c r="C81" s="64"/>
      <c r="D81" s="64"/>
      <c r="E81" s="64"/>
      <c r="F81" s="64"/>
      <c r="G81" s="64"/>
      <c r="H81" s="64"/>
      <c r="I81" s="64"/>
      <c r="J81" s="64"/>
      <c r="K81" s="224"/>
      <c r="L81" s="224"/>
      <c r="M81" s="224"/>
      <c r="N81" s="148"/>
    </row>
    <row r="82" spans="1:17" s="4" customFormat="1">
      <c r="H82" s="25"/>
      <c r="I82" s="25"/>
      <c r="J82" s="26"/>
      <c r="K82" s="27" t="s">
        <v>27</v>
      </c>
      <c r="L82" s="25"/>
      <c r="M82" s="25"/>
    </row>
    <row r="83" spans="1:17">
      <c r="A83" s="381" t="s">
        <v>237</v>
      </c>
      <c r="B83" s="382"/>
      <c r="C83" s="382"/>
      <c r="D83" s="382"/>
      <c r="E83" s="382"/>
      <c r="F83" s="382"/>
      <c r="G83" s="382"/>
      <c r="H83" s="382"/>
      <c r="I83" s="382"/>
      <c r="J83" s="382"/>
      <c r="K83" s="382"/>
      <c r="L83" s="382"/>
      <c r="M83" s="382"/>
      <c r="N83" s="382"/>
      <c r="O83" s="382"/>
    </row>
    <row r="84" spans="1:17" s="2" customFormat="1" ht="55.5" customHeight="1">
      <c r="A84" s="88" t="s">
        <v>115</v>
      </c>
      <c r="B84" s="88" t="s">
        <v>116</v>
      </c>
      <c r="C84" s="89" t="s">
        <v>212</v>
      </c>
      <c r="D84" s="89" t="s">
        <v>119</v>
      </c>
      <c r="E84" s="88" t="s">
        <v>120</v>
      </c>
      <c r="F84" s="88" t="s">
        <v>117</v>
      </c>
      <c r="G84" s="88" t="s">
        <v>447</v>
      </c>
      <c r="H84" s="88" t="s">
        <v>121</v>
      </c>
      <c r="I84" s="90" t="s">
        <v>122</v>
      </c>
      <c r="J84" s="45" t="s">
        <v>214</v>
      </c>
      <c r="K84" s="45" t="s">
        <v>36</v>
      </c>
      <c r="L84" s="45" t="s">
        <v>37</v>
      </c>
      <c r="M84" s="45" t="s">
        <v>126</v>
      </c>
      <c r="N84" s="45" t="s">
        <v>127</v>
      </c>
      <c r="O84" s="45" t="s">
        <v>128</v>
      </c>
    </row>
    <row r="85" spans="1:17" s="2" customFormat="1" ht="15" customHeight="1">
      <c r="A85" s="41" t="s">
        <v>2</v>
      </c>
      <c r="B85" s="41" t="s">
        <v>3</v>
      </c>
      <c r="C85" s="41" t="s">
        <v>4</v>
      </c>
      <c r="D85" s="41" t="s">
        <v>5</v>
      </c>
      <c r="E85" s="41" t="s">
        <v>6</v>
      </c>
      <c r="F85" s="41" t="s">
        <v>7</v>
      </c>
      <c r="G85" s="41" t="s">
        <v>8</v>
      </c>
      <c r="H85" s="41" t="s">
        <v>9</v>
      </c>
      <c r="I85" s="48" t="s">
        <v>10</v>
      </c>
      <c r="J85" s="41" t="s">
        <v>11</v>
      </c>
      <c r="K85" s="41" t="s">
        <v>376</v>
      </c>
      <c r="L85" s="41" t="s">
        <v>13</v>
      </c>
      <c r="M85" s="94" t="s">
        <v>216</v>
      </c>
      <c r="N85" s="94" t="s">
        <v>217</v>
      </c>
      <c r="O85" s="94" t="s">
        <v>131</v>
      </c>
    </row>
    <row r="86" spans="1:17" s="2" customFormat="1" ht="20.100000000000001" customHeight="1">
      <c r="A86" s="131">
        <v>1</v>
      </c>
      <c r="B86" s="39">
        <v>2</v>
      </c>
      <c r="C86" s="383" t="s">
        <v>457</v>
      </c>
      <c r="D86" s="229">
        <v>0.5</v>
      </c>
      <c r="E86" s="39" t="s">
        <v>238</v>
      </c>
      <c r="F86" s="39" t="s">
        <v>133</v>
      </c>
      <c r="G86" s="39">
        <f>'[1]PAKIETY-16-38-MODYFIKACJA'!P67</f>
        <v>72</v>
      </c>
      <c r="H86" s="221"/>
      <c r="I86" s="221"/>
      <c r="J86" s="162"/>
      <c r="K86" s="226" t="e">
        <f t="shared" ref="K86:K123" si="0">ROUND(G86/J86,2)</f>
        <v>#DIV/0!</v>
      </c>
      <c r="L86" s="260"/>
      <c r="M86" s="103" t="e">
        <f t="shared" ref="M86:M106" si="1">ROUND(K86*L86,2)</f>
        <v>#DIV/0!</v>
      </c>
      <c r="N86" s="222">
        <v>0.08</v>
      </c>
      <c r="O86" s="103" t="e">
        <f t="shared" ref="O86:O106" si="2">ROUND(M86*N86+M86,2)</f>
        <v>#DIV/0!</v>
      </c>
      <c r="Q86" s="231"/>
    </row>
    <row r="87" spans="1:17" s="2" customFormat="1" ht="20.100000000000001" customHeight="1">
      <c r="A87" s="131">
        <v>2</v>
      </c>
      <c r="B87" s="39">
        <v>2</v>
      </c>
      <c r="C87" s="39">
        <v>40</v>
      </c>
      <c r="D87" s="229">
        <v>0.5</v>
      </c>
      <c r="E87" s="39" t="s">
        <v>239</v>
      </c>
      <c r="F87" s="39" t="s">
        <v>133</v>
      </c>
      <c r="G87" s="39">
        <f>'[1]PAKIETY-16-38-MODYFIKACJA'!P68</f>
        <v>48</v>
      </c>
      <c r="H87" s="221"/>
      <c r="I87" s="221"/>
      <c r="J87" s="162"/>
      <c r="K87" s="226" t="e">
        <f t="shared" si="0"/>
        <v>#DIV/0!</v>
      </c>
      <c r="L87" s="260"/>
      <c r="M87" s="103" t="e">
        <f t="shared" si="1"/>
        <v>#DIV/0!</v>
      </c>
      <c r="N87" s="222">
        <v>0.08</v>
      </c>
      <c r="O87" s="103" t="e">
        <f t="shared" si="2"/>
        <v>#DIV/0!</v>
      </c>
      <c r="Q87" s="231"/>
    </row>
    <row r="88" spans="1:17" s="2" customFormat="1" ht="20.100000000000001" customHeight="1">
      <c r="A88" s="131">
        <v>3</v>
      </c>
      <c r="B88" s="39">
        <v>1</v>
      </c>
      <c r="C88" s="383" t="s">
        <v>457</v>
      </c>
      <c r="D88" s="229">
        <v>0.5</v>
      </c>
      <c r="E88" s="39" t="s">
        <v>145</v>
      </c>
      <c r="F88" s="39" t="s">
        <v>133</v>
      </c>
      <c r="G88" s="39">
        <f>'[1]PAKIETY-16-38-MODYFIKACJA'!P69</f>
        <v>72</v>
      </c>
      <c r="H88" s="221"/>
      <c r="I88" s="221"/>
      <c r="J88" s="162"/>
      <c r="K88" s="226" t="e">
        <f t="shared" si="0"/>
        <v>#DIV/0!</v>
      </c>
      <c r="L88" s="260"/>
      <c r="M88" s="103" t="e">
        <f t="shared" si="1"/>
        <v>#DIV/0!</v>
      </c>
      <c r="N88" s="222">
        <v>0.08</v>
      </c>
      <c r="O88" s="103" t="e">
        <f t="shared" si="2"/>
        <v>#DIV/0!</v>
      </c>
      <c r="Q88" s="231"/>
    </row>
    <row r="89" spans="1:17" s="2" customFormat="1" ht="20.100000000000001" customHeight="1">
      <c r="A89" s="131">
        <v>4</v>
      </c>
      <c r="B89" s="39">
        <v>1</v>
      </c>
      <c r="C89" s="39">
        <v>40</v>
      </c>
      <c r="D89" s="229">
        <v>0.5</v>
      </c>
      <c r="E89" s="39" t="s">
        <v>150</v>
      </c>
      <c r="F89" s="39" t="s">
        <v>133</v>
      </c>
      <c r="G89" s="39">
        <f>'[1]PAKIETY-16-38-MODYFIKACJA'!P70</f>
        <v>72</v>
      </c>
      <c r="H89" s="221"/>
      <c r="I89" s="221"/>
      <c r="J89" s="162"/>
      <c r="K89" s="226" t="e">
        <f t="shared" si="0"/>
        <v>#DIV/0!</v>
      </c>
      <c r="L89" s="260"/>
      <c r="M89" s="103" t="e">
        <f t="shared" si="1"/>
        <v>#DIV/0!</v>
      </c>
      <c r="N89" s="222">
        <v>0.08</v>
      </c>
      <c r="O89" s="103" t="e">
        <f t="shared" si="2"/>
        <v>#DIV/0!</v>
      </c>
      <c r="Q89" s="231"/>
    </row>
    <row r="90" spans="1:17" s="2" customFormat="1" ht="20.100000000000001" customHeight="1">
      <c r="A90" s="131">
        <v>5</v>
      </c>
      <c r="B90" s="39">
        <v>1</v>
      </c>
      <c r="C90" s="383" t="s">
        <v>456</v>
      </c>
      <c r="D90" s="229">
        <v>0.5</v>
      </c>
      <c r="E90" s="39" t="s">
        <v>145</v>
      </c>
      <c r="F90" s="39" t="s">
        <v>133</v>
      </c>
      <c r="G90" s="39">
        <f>'[1]PAKIETY-16-38-MODYFIKACJA'!P71</f>
        <v>96</v>
      </c>
      <c r="H90" s="221"/>
      <c r="I90" s="221"/>
      <c r="J90" s="98"/>
      <c r="K90" s="226" t="e">
        <f t="shared" si="0"/>
        <v>#DIV/0!</v>
      </c>
      <c r="L90" s="260"/>
      <c r="M90" s="103" t="e">
        <f t="shared" si="1"/>
        <v>#DIV/0!</v>
      </c>
      <c r="N90" s="222">
        <v>0.08</v>
      </c>
      <c r="O90" s="103" t="e">
        <f t="shared" si="2"/>
        <v>#DIV/0!</v>
      </c>
      <c r="Q90" s="231"/>
    </row>
    <row r="91" spans="1:17" s="2" customFormat="1" ht="20.100000000000001" customHeight="1">
      <c r="A91" s="131">
        <v>6</v>
      </c>
      <c r="B91" s="39">
        <v>0</v>
      </c>
      <c r="C91" s="39">
        <v>40</v>
      </c>
      <c r="D91" s="229">
        <v>0.5</v>
      </c>
      <c r="E91" s="39" t="s">
        <v>150</v>
      </c>
      <c r="F91" s="39" t="s">
        <v>133</v>
      </c>
      <c r="G91" s="39">
        <f>'[1]PAKIETY-16-38-MODYFIKACJA'!P72</f>
        <v>72</v>
      </c>
      <c r="H91" s="221"/>
      <c r="I91" s="221"/>
      <c r="J91" s="162"/>
      <c r="K91" s="226" t="e">
        <f t="shared" si="0"/>
        <v>#DIV/0!</v>
      </c>
      <c r="L91" s="260"/>
      <c r="M91" s="103" t="e">
        <f t="shared" si="1"/>
        <v>#DIV/0!</v>
      </c>
      <c r="N91" s="222">
        <v>0.08</v>
      </c>
      <c r="O91" s="103" t="e">
        <f t="shared" si="2"/>
        <v>#DIV/0!</v>
      </c>
      <c r="Q91" s="231"/>
    </row>
    <row r="92" spans="1:17" s="2" customFormat="1" ht="20.100000000000001" customHeight="1">
      <c r="A92" s="131">
        <v>7</v>
      </c>
      <c r="B92" s="39">
        <v>0</v>
      </c>
      <c r="C92" s="383" t="s">
        <v>456</v>
      </c>
      <c r="D92" s="229">
        <v>0.5</v>
      </c>
      <c r="E92" s="39" t="s">
        <v>145</v>
      </c>
      <c r="F92" s="39" t="s">
        <v>133</v>
      </c>
      <c r="G92" s="39">
        <f>'[1]PAKIETY-16-38-MODYFIKACJA'!P73</f>
        <v>168</v>
      </c>
      <c r="H92" s="221"/>
      <c r="I92" s="221"/>
      <c r="J92" s="162"/>
      <c r="K92" s="226" t="e">
        <f t="shared" si="0"/>
        <v>#DIV/0!</v>
      </c>
      <c r="L92" s="260"/>
      <c r="M92" s="103" t="e">
        <f t="shared" si="1"/>
        <v>#DIV/0!</v>
      </c>
      <c r="N92" s="222">
        <v>0.08</v>
      </c>
      <c r="O92" s="103" t="e">
        <f t="shared" si="2"/>
        <v>#DIV/0!</v>
      </c>
      <c r="Q92" s="231"/>
    </row>
    <row r="93" spans="1:17" s="2" customFormat="1" ht="20.100000000000001" customHeight="1">
      <c r="A93" s="131">
        <v>8</v>
      </c>
      <c r="B93" s="39">
        <v>0</v>
      </c>
      <c r="C93" s="39">
        <v>30</v>
      </c>
      <c r="D93" s="229">
        <v>0.5</v>
      </c>
      <c r="E93" s="39" t="s">
        <v>145</v>
      </c>
      <c r="F93" s="39" t="s">
        <v>133</v>
      </c>
      <c r="G93" s="39">
        <f>'[1]PAKIETY-16-38-MODYFIKACJA'!P74</f>
        <v>288</v>
      </c>
      <c r="H93" s="221"/>
      <c r="I93" s="221"/>
      <c r="J93" s="162"/>
      <c r="K93" s="226" t="e">
        <f t="shared" si="0"/>
        <v>#DIV/0!</v>
      </c>
      <c r="L93" s="260"/>
      <c r="M93" s="103" t="e">
        <f t="shared" si="1"/>
        <v>#DIV/0!</v>
      </c>
      <c r="N93" s="222">
        <v>0.08</v>
      </c>
      <c r="O93" s="103" t="e">
        <f t="shared" si="2"/>
        <v>#DIV/0!</v>
      </c>
      <c r="Q93" s="231"/>
    </row>
    <row r="94" spans="1:17" s="2" customFormat="1" ht="20.100000000000001" customHeight="1">
      <c r="A94" s="131">
        <v>9</v>
      </c>
      <c r="B94" s="39" t="s">
        <v>146</v>
      </c>
      <c r="C94" s="39">
        <v>40</v>
      </c>
      <c r="D94" s="229">
        <v>0.5</v>
      </c>
      <c r="E94" s="39" t="s">
        <v>150</v>
      </c>
      <c r="F94" s="39" t="s">
        <v>133</v>
      </c>
      <c r="G94" s="39">
        <f>'[1]PAKIETY-16-38-MODYFIKACJA'!P75</f>
        <v>48</v>
      </c>
      <c r="H94" s="221"/>
      <c r="I94" s="221"/>
      <c r="J94" s="162"/>
      <c r="K94" s="226" t="e">
        <f t="shared" si="0"/>
        <v>#DIV/0!</v>
      </c>
      <c r="L94" s="260"/>
      <c r="M94" s="103" t="e">
        <f t="shared" si="1"/>
        <v>#DIV/0!</v>
      </c>
      <c r="N94" s="222">
        <v>0.08</v>
      </c>
      <c r="O94" s="103" t="e">
        <f t="shared" si="2"/>
        <v>#DIV/0!</v>
      </c>
      <c r="Q94" s="231"/>
    </row>
    <row r="95" spans="1:17" s="2" customFormat="1" ht="15.9" customHeight="1">
      <c r="A95" s="131">
        <v>10</v>
      </c>
      <c r="B95" s="39" t="s">
        <v>146</v>
      </c>
      <c r="C95" s="383" t="s">
        <v>456</v>
      </c>
      <c r="D95" s="229">
        <v>0.5</v>
      </c>
      <c r="E95" s="39" t="s">
        <v>145</v>
      </c>
      <c r="F95" s="39" t="s">
        <v>133</v>
      </c>
      <c r="G95" s="39">
        <f>'[1]PAKIETY-16-38-MODYFIKACJA'!P76</f>
        <v>264</v>
      </c>
      <c r="H95" s="221"/>
      <c r="I95" s="221"/>
      <c r="J95" s="98"/>
      <c r="K95" s="226" t="e">
        <f t="shared" si="0"/>
        <v>#DIV/0!</v>
      </c>
      <c r="L95" s="260"/>
      <c r="M95" s="103" t="e">
        <f t="shared" si="1"/>
        <v>#DIV/0!</v>
      </c>
      <c r="N95" s="222">
        <v>0.08</v>
      </c>
      <c r="O95" s="103" t="e">
        <f t="shared" si="2"/>
        <v>#DIV/0!</v>
      </c>
      <c r="Q95" s="231"/>
    </row>
    <row r="96" spans="1:17" s="2" customFormat="1" ht="15.9" customHeight="1">
      <c r="A96" s="131">
        <v>11</v>
      </c>
      <c r="B96" s="39" t="s">
        <v>146</v>
      </c>
      <c r="C96" s="39">
        <v>30</v>
      </c>
      <c r="D96" s="229">
        <v>0.5</v>
      </c>
      <c r="E96" s="39" t="s">
        <v>145</v>
      </c>
      <c r="F96" s="39" t="s">
        <v>133</v>
      </c>
      <c r="G96" s="39">
        <f>'[1]PAKIETY-16-38-MODYFIKACJA'!P77</f>
        <v>360</v>
      </c>
      <c r="H96" s="221"/>
      <c r="I96" s="221"/>
      <c r="J96" s="162"/>
      <c r="K96" s="226" t="e">
        <f t="shared" si="0"/>
        <v>#DIV/0!</v>
      </c>
      <c r="L96" s="260"/>
      <c r="M96" s="103" t="e">
        <f t="shared" si="1"/>
        <v>#DIV/0!</v>
      </c>
      <c r="N96" s="222">
        <v>0.08</v>
      </c>
      <c r="O96" s="103" t="e">
        <f t="shared" si="2"/>
        <v>#DIV/0!</v>
      </c>
      <c r="Q96" s="231"/>
    </row>
    <row r="97" spans="1:17" s="2" customFormat="1" ht="15.9" customHeight="1">
      <c r="A97" s="131">
        <v>12</v>
      </c>
      <c r="B97" s="39" t="s">
        <v>146</v>
      </c>
      <c r="C97" s="39">
        <v>26</v>
      </c>
      <c r="D97" s="229">
        <v>0.5</v>
      </c>
      <c r="E97" s="39" t="s">
        <v>145</v>
      </c>
      <c r="F97" s="39" t="s">
        <v>133</v>
      </c>
      <c r="G97" s="39">
        <f>'[1]PAKIETY-16-38-MODYFIKACJA'!P78</f>
        <v>696</v>
      </c>
      <c r="H97" s="221"/>
      <c r="I97" s="221"/>
      <c r="J97" s="162"/>
      <c r="K97" s="226" t="e">
        <f t="shared" si="0"/>
        <v>#DIV/0!</v>
      </c>
      <c r="L97" s="260"/>
      <c r="M97" s="103" t="e">
        <f t="shared" si="1"/>
        <v>#DIV/0!</v>
      </c>
      <c r="N97" s="222">
        <v>0.08</v>
      </c>
      <c r="O97" s="103" t="e">
        <f t="shared" si="2"/>
        <v>#DIV/0!</v>
      </c>
      <c r="Q97" s="231"/>
    </row>
    <row r="98" spans="1:17" s="2" customFormat="1" ht="15.9" customHeight="1">
      <c r="A98" s="131">
        <v>13</v>
      </c>
      <c r="B98" s="39" t="s">
        <v>146</v>
      </c>
      <c r="C98" s="39">
        <v>22</v>
      </c>
      <c r="D98" s="229">
        <v>0.5</v>
      </c>
      <c r="E98" s="39" t="s">
        <v>240</v>
      </c>
      <c r="F98" s="39" t="s">
        <v>133</v>
      </c>
      <c r="G98" s="39">
        <f>'[1]PAKIETY-16-38-MODYFIKACJA'!P79</f>
        <v>480</v>
      </c>
      <c r="H98" s="221"/>
      <c r="I98" s="221"/>
      <c r="J98" s="162"/>
      <c r="K98" s="226" t="e">
        <f t="shared" si="0"/>
        <v>#DIV/0!</v>
      </c>
      <c r="L98" s="260"/>
      <c r="M98" s="103" t="e">
        <f t="shared" si="1"/>
        <v>#DIV/0!</v>
      </c>
      <c r="N98" s="222">
        <v>0.08</v>
      </c>
      <c r="O98" s="103" t="e">
        <f t="shared" si="2"/>
        <v>#DIV/0!</v>
      </c>
      <c r="Q98" s="231"/>
    </row>
    <row r="99" spans="1:17" s="2" customFormat="1" ht="15.9" customHeight="1">
      <c r="A99" s="131">
        <v>14</v>
      </c>
      <c r="B99" s="39" t="s">
        <v>143</v>
      </c>
      <c r="C99" s="39">
        <v>19</v>
      </c>
      <c r="D99" s="229" t="s">
        <v>241</v>
      </c>
      <c r="E99" s="39" t="s">
        <v>145</v>
      </c>
      <c r="F99" s="39">
        <v>20</v>
      </c>
      <c r="G99" s="39">
        <f>'[1]PAKIETY-16-38-MODYFIKACJA'!P80</f>
        <v>72</v>
      </c>
      <c r="H99" s="221"/>
      <c r="I99" s="221"/>
      <c r="J99" s="162"/>
      <c r="K99" s="226" t="e">
        <f t="shared" si="0"/>
        <v>#DIV/0!</v>
      </c>
      <c r="L99" s="260"/>
      <c r="M99" s="103" t="e">
        <f t="shared" si="1"/>
        <v>#DIV/0!</v>
      </c>
      <c r="N99" s="222">
        <v>0.08</v>
      </c>
      <c r="O99" s="103" t="e">
        <f t="shared" si="2"/>
        <v>#DIV/0!</v>
      </c>
      <c r="Q99" s="231"/>
    </row>
    <row r="100" spans="1:17" s="2" customFormat="1" ht="15.9" customHeight="1">
      <c r="A100" s="131">
        <v>15</v>
      </c>
      <c r="B100" s="39" t="s">
        <v>143</v>
      </c>
      <c r="C100" s="39">
        <v>30</v>
      </c>
      <c r="D100" s="229">
        <v>0.5</v>
      </c>
      <c r="E100" s="39" t="s">
        <v>145</v>
      </c>
      <c r="F100" s="39" t="s">
        <v>133</v>
      </c>
      <c r="G100" s="39">
        <f>'[1]PAKIETY-16-38-MODYFIKACJA'!P81</f>
        <v>96</v>
      </c>
      <c r="H100" s="221"/>
      <c r="I100" s="221"/>
      <c r="J100" s="98"/>
      <c r="K100" s="226" t="e">
        <f t="shared" si="0"/>
        <v>#DIV/0!</v>
      </c>
      <c r="L100" s="260"/>
      <c r="M100" s="103" t="e">
        <f t="shared" si="1"/>
        <v>#DIV/0!</v>
      </c>
      <c r="N100" s="222">
        <v>0.08</v>
      </c>
      <c r="O100" s="103" t="e">
        <f t="shared" si="2"/>
        <v>#DIV/0!</v>
      </c>
      <c r="Q100" s="231"/>
    </row>
    <row r="101" spans="1:17" s="2" customFormat="1" ht="15.9" customHeight="1">
      <c r="A101" s="131">
        <v>16</v>
      </c>
      <c r="B101" s="39" t="s">
        <v>143</v>
      </c>
      <c r="C101" s="39">
        <v>26</v>
      </c>
      <c r="D101" s="229">
        <v>0.5</v>
      </c>
      <c r="E101" s="39" t="s">
        <v>145</v>
      </c>
      <c r="F101" s="39" t="s">
        <v>133</v>
      </c>
      <c r="G101" s="39">
        <f>'[1]PAKIETY-16-38-MODYFIKACJA'!P82</f>
        <v>1296</v>
      </c>
      <c r="H101" s="221"/>
      <c r="I101" s="221"/>
      <c r="J101" s="162"/>
      <c r="K101" s="226" t="e">
        <f t="shared" si="0"/>
        <v>#DIV/0!</v>
      </c>
      <c r="L101" s="260"/>
      <c r="M101" s="103" t="e">
        <f t="shared" si="1"/>
        <v>#DIV/0!</v>
      </c>
      <c r="N101" s="222">
        <v>0.08</v>
      </c>
      <c r="O101" s="103" t="e">
        <f t="shared" si="2"/>
        <v>#DIV/0!</v>
      </c>
      <c r="Q101" s="231"/>
    </row>
    <row r="102" spans="1:17" s="2" customFormat="1" ht="15.9" customHeight="1">
      <c r="A102" s="131">
        <v>17</v>
      </c>
      <c r="B102" s="39" t="s">
        <v>143</v>
      </c>
      <c r="C102" s="39">
        <v>22</v>
      </c>
      <c r="D102" s="229">
        <v>0.5</v>
      </c>
      <c r="E102" s="39" t="s">
        <v>145</v>
      </c>
      <c r="F102" s="39" t="s">
        <v>133</v>
      </c>
      <c r="G102" s="39">
        <f>'[1]PAKIETY-16-38-MODYFIKACJA'!P83</f>
        <v>432</v>
      </c>
      <c r="H102" s="221"/>
      <c r="I102" s="221"/>
      <c r="J102" s="162"/>
      <c r="K102" s="226" t="e">
        <f t="shared" si="0"/>
        <v>#DIV/0!</v>
      </c>
      <c r="L102" s="260"/>
      <c r="M102" s="103" t="e">
        <f t="shared" si="1"/>
        <v>#DIV/0!</v>
      </c>
      <c r="N102" s="222">
        <v>0.08</v>
      </c>
      <c r="O102" s="103" t="e">
        <f t="shared" si="2"/>
        <v>#DIV/0!</v>
      </c>
      <c r="Q102" s="231"/>
    </row>
    <row r="103" spans="1:17" s="2" customFormat="1" ht="15.9" customHeight="1">
      <c r="A103" s="131">
        <v>18</v>
      </c>
      <c r="B103" s="39" t="s">
        <v>143</v>
      </c>
      <c r="C103" s="39">
        <v>20</v>
      </c>
      <c r="D103" s="229">
        <v>0.5</v>
      </c>
      <c r="E103" s="39" t="s">
        <v>145</v>
      </c>
      <c r="F103" s="39" t="s">
        <v>133</v>
      </c>
      <c r="G103" s="39">
        <f>'[1]PAKIETY-16-38-MODYFIKACJA'!P84</f>
        <v>576</v>
      </c>
      <c r="H103" s="221"/>
      <c r="I103" s="221"/>
      <c r="J103" s="162"/>
      <c r="K103" s="226" t="e">
        <f t="shared" si="0"/>
        <v>#DIV/0!</v>
      </c>
      <c r="L103" s="260"/>
      <c r="M103" s="103" t="e">
        <f t="shared" si="1"/>
        <v>#DIV/0!</v>
      </c>
      <c r="N103" s="222">
        <v>0.08</v>
      </c>
      <c r="O103" s="103" t="e">
        <f t="shared" si="2"/>
        <v>#DIV/0!</v>
      </c>
      <c r="Q103" s="231"/>
    </row>
    <row r="104" spans="1:17" s="2" customFormat="1" ht="15.9" customHeight="1">
      <c r="A104" s="131">
        <v>19</v>
      </c>
      <c r="B104" s="39" t="s">
        <v>143</v>
      </c>
      <c r="C104" s="39">
        <v>17</v>
      </c>
      <c r="D104" s="229">
        <v>0.5</v>
      </c>
      <c r="E104" s="39" t="s">
        <v>145</v>
      </c>
      <c r="F104" s="39" t="s">
        <v>133</v>
      </c>
      <c r="G104" s="39">
        <f>'[1]PAKIETY-16-38-MODYFIKACJA'!P85</f>
        <v>1056</v>
      </c>
      <c r="H104" s="221"/>
      <c r="I104" s="221"/>
      <c r="J104" s="162"/>
      <c r="K104" s="226" t="e">
        <f t="shared" si="0"/>
        <v>#DIV/0!</v>
      </c>
      <c r="L104" s="260"/>
      <c r="M104" s="103" t="e">
        <f t="shared" si="1"/>
        <v>#DIV/0!</v>
      </c>
      <c r="N104" s="222">
        <v>0.08</v>
      </c>
      <c r="O104" s="103" t="e">
        <f t="shared" si="2"/>
        <v>#DIV/0!</v>
      </c>
      <c r="Q104" s="231"/>
    </row>
    <row r="105" spans="1:17" s="2" customFormat="1" ht="15.9" customHeight="1">
      <c r="A105" s="131">
        <v>20</v>
      </c>
      <c r="B105" s="39" t="s">
        <v>157</v>
      </c>
      <c r="C105" s="39">
        <v>19</v>
      </c>
      <c r="D105" s="229" t="s">
        <v>241</v>
      </c>
      <c r="E105" s="39" t="s">
        <v>145</v>
      </c>
      <c r="F105" s="39">
        <v>20</v>
      </c>
      <c r="G105" s="39">
        <f>'[1]PAKIETY-16-38-MODYFIKACJA'!P86</f>
        <v>144</v>
      </c>
      <c r="H105" s="221"/>
      <c r="I105" s="221"/>
      <c r="J105" s="98"/>
      <c r="K105" s="226" t="e">
        <f t="shared" si="0"/>
        <v>#DIV/0!</v>
      </c>
      <c r="L105" s="260"/>
      <c r="M105" s="103" t="e">
        <f t="shared" si="1"/>
        <v>#DIV/0!</v>
      </c>
      <c r="N105" s="222">
        <v>0.08</v>
      </c>
      <c r="O105" s="103" t="e">
        <f t="shared" si="2"/>
        <v>#DIV/0!</v>
      </c>
      <c r="Q105" s="231"/>
    </row>
    <row r="106" spans="1:17" s="2" customFormat="1" ht="15.9" customHeight="1">
      <c r="A106" s="131">
        <v>21</v>
      </c>
      <c r="B106" s="39" t="s">
        <v>157</v>
      </c>
      <c r="C106" s="39">
        <v>20</v>
      </c>
      <c r="D106" s="229">
        <v>0.5</v>
      </c>
      <c r="E106" s="39" t="s">
        <v>145</v>
      </c>
      <c r="F106" s="39" t="s">
        <v>133</v>
      </c>
      <c r="G106" s="39">
        <f>'[1]PAKIETY-16-38-MODYFIKACJA'!P87</f>
        <v>360</v>
      </c>
      <c r="H106" s="221"/>
      <c r="I106" s="221"/>
      <c r="J106" s="162"/>
      <c r="K106" s="226" t="e">
        <f t="shared" si="0"/>
        <v>#DIV/0!</v>
      </c>
      <c r="L106" s="260"/>
      <c r="M106" s="103" t="e">
        <f t="shared" si="1"/>
        <v>#DIV/0!</v>
      </c>
      <c r="N106" s="222">
        <v>0.08</v>
      </c>
      <c r="O106" s="103" t="e">
        <f t="shared" si="2"/>
        <v>#DIV/0!</v>
      </c>
      <c r="Q106" s="231"/>
    </row>
    <row r="107" spans="1:17">
      <c r="A107" s="43" t="s">
        <v>237</v>
      </c>
      <c r="B107" s="1"/>
      <c r="C107" s="1"/>
      <c r="D107" s="1"/>
      <c r="E107" s="1"/>
      <c r="F107" s="1"/>
      <c r="G107" s="1"/>
      <c r="H107" s="1"/>
      <c r="I107" s="1"/>
      <c r="J107" s="1"/>
      <c r="K107" s="1"/>
      <c r="L107" s="1"/>
      <c r="M107" s="1"/>
      <c r="N107" s="1"/>
      <c r="O107" s="1"/>
    </row>
    <row r="108" spans="1:17" s="2" customFormat="1" ht="55.5" customHeight="1">
      <c r="A108" s="88" t="s">
        <v>115</v>
      </c>
      <c r="B108" s="88" t="s">
        <v>116</v>
      </c>
      <c r="C108" s="89" t="s">
        <v>212</v>
      </c>
      <c r="D108" s="89" t="s">
        <v>119</v>
      </c>
      <c r="E108" s="88" t="s">
        <v>120</v>
      </c>
      <c r="F108" s="88" t="s">
        <v>117</v>
      </c>
      <c r="G108" s="88" t="s">
        <v>447</v>
      </c>
      <c r="H108" s="88" t="s">
        <v>121</v>
      </c>
      <c r="I108" s="90" t="s">
        <v>122</v>
      </c>
      <c r="J108" s="45" t="s">
        <v>214</v>
      </c>
      <c r="K108" s="45" t="s">
        <v>36</v>
      </c>
      <c r="L108" s="45" t="s">
        <v>37</v>
      </c>
      <c r="M108" s="45" t="s">
        <v>126</v>
      </c>
      <c r="N108" s="45" t="s">
        <v>127</v>
      </c>
      <c r="O108" s="45" t="s">
        <v>128</v>
      </c>
    </row>
    <row r="109" spans="1:17" s="2" customFormat="1" ht="15" customHeight="1">
      <c r="A109" s="41" t="s">
        <v>2</v>
      </c>
      <c r="B109" s="41" t="s">
        <v>3</v>
      </c>
      <c r="C109" s="41" t="s">
        <v>4</v>
      </c>
      <c r="D109" s="41" t="s">
        <v>5</v>
      </c>
      <c r="E109" s="41" t="s">
        <v>6</v>
      </c>
      <c r="F109" s="41" t="s">
        <v>7</v>
      </c>
      <c r="G109" s="41" t="s">
        <v>8</v>
      </c>
      <c r="H109" s="41" t="s">
        <v>9</v>
      </c>
      <c r="I109" s="48" t="s">
        <v>10</v>
      </c>
      <c r="J109" s="41" t="s">
        <v>11</v>
      </c>
      <c r="K109" s="41" t="s">
        <v>376</v>
      </c>
      <c r="L109" s="41" t="s">
        <v>13</v>
      </c>
      <c r="M109" s="94" t="s">
        <v>216</v>
      </c>
      <c r="N109" s="94" t="s">
        <v>217</v>
      </c>
      <c r="O109" s="94" t="s">
        <v>131</v>
      </c>
    </row>
    <row r="110" spans="1:17" s="2" customFormat="1" ht="15.9" customHeight="1">
      <c r="A110" s="131">
        <v>22</v>
      </c>
      <c r="B110" s="39" t="s">
        <v>157</v>
      </c>
      <c r="C110" s="39">
        <v>17</v>
      </c>
      <c r="D110" s="229">
        <v>0.5</v>
      </c>
      <c r="E110" s="39" t="s">
        <v>145</v>
      </c>
      <c r="F110" s="39" t="s">
        <v>133</v>
      </c>
      <c r="G110" s="39">
        <f>'[1]PAKIETY-16-38-MODYFIKACJA'!P91</f>
        <v>1728</v>
      </c>
      <c r="H110" s="221"/>
      <c r="I110" s="221"/>
      <c r="J110" s="162"/>
      <c r="K110" s="226" t="e">
        <f t="shared" si="0"/>
        <v>#DIV/0!</v>
      </c>
      <c r="L110" s="260"/>
      <c r="M110" s="103" t="e">
        <f t="shared" ref="M110:M123" si="3">ROUND(K110*L110,2)</f>
        <v>#DIV/0!</v>
      </c>
      <c r="N110" s="222">
        <v>0.08</v>
      </c>
      <c r="O110" s="103" t="e">
        <f t="shared" ref="O110:O123" si="4">ROUND(M110*N110+M110,2)</f>
        <v>#DIV/0!</v>
      </c>
      <c r="Q110" s="231"/>
    </row>
    <row r="111" spans="1:17" s="2" customFormat="1" ht="15.9" customHeight="1">
      <c r="A111" s="131">
        <v>23</v>
      </c>
      <c r="B111" s="39" t="s">
        <v>157</v>
      </c>
      <c r="C111" s="39">
        <v>13</v>
      </c>
      <c r="D111" s="229">
        <v>0.5</v>
      </c>
      <c r="E111" s="39" t="s">
        <v>145</v>
      </c>
      <c r="F111" s="39" t="s">
        <v>133</v>
      </c>
      <c r="G111" s="39">
        <f>'[1]PAKIETY-16-38-MODYFIKACJA'!P92</f>
        <v>840</v>
      </c>
      <c r="H111" s="221"/>
      <c r="I111" s="221"/>
      <c r="J111" s="162"/>
      <c r="K111" s="226" t="e">
        <f t="shared" si="0"/>
        <v>#DIV/0!</v>
      </c>
      <c r="L111" s="260"/>
      <c r="M111" s="103" t="e">
        <f t="shared" si="3"/>
        <v>#DIV/0!</v>
      </c>
      <c r="N111" s="222">
        <v>0.08</v>
      </c>
      <c r="O111" s="103" t="e">
        <f t="shared" si="4"/>
        <v>#DIV/0!</v>
      </c>
      <c r="Q111" s="231"/>
    </row>
    <row r="112" spans="1:17" s="2" customFormat="1" ht="15.9" customHeight="1">
      <c r="A112" s="131">
        <v>24</v>
      </c>
      <c r="B112" s="39" t="s">
        <v>179</v>
      </c>
      <c r="C112" s="39">
        <v>17</v>
      </c>
      <c r="D112" s="229">
        <v>0.5</v>
      </c>
      <c r="E112" s="39" t="s">
        <v>145</v>
      </c>
      <c r="F112" s="39" t="s">
        <v>133</v>
      </c>
      <c r="G112" s="39">
        <f>'[1]PAKIETY-16-38-MODYFIKACJA'!P93</f>
        <v>288</v>
      </c>
      <c r="H112" s="221"/>
      <c r="I112" s="221"/>
      <c r="J112" s="162"/>
      <c r="K112" s="226" t="e">
        <f t="shared" si="0"/>
        <v>#DIV/0!</v>
      </c>
      <c r="L112" s="260"/>
      <c r="M112" s="103" t="e">
        <f t="shared" si="3"/>
        <v>#DIV/0!</v>
      </c>
      <c r="N112" s="222">
        <v>0.08</v>
      </c>
      <c r="O112" s="103" t="e">
        <f t="shared" si="4"/>
        <v>#DIV/0!</v>
      </c>
      <c r="Q112" s="231"/>
    </row>
    <row r="113" spans="1:17" s="2" customFormat="1" ht="15.9" customHeight="1">
      <c r="A113" s="131">
        <v>25</v>
      </c>
      <c r="B113" s="39" t="s">
        <v>179</v>
      </c>
      <c r="C113" s="39">
        <v>13</v>
      </c>
      <c r="D113" s="229">
        <v>0.5</v>
      </c>
      <c r="E113" s="39" t="s">
        <v>145</v>
      </c>
      <c r="F113" s="39" t="s">
        <v>133</v>
      </c>
      <c r="G113" s="39">
        <f>'[1]PAKIETY-16-38-MODYFIKACJA'!P94</f>
        <v>648</v>
      </c>
      <c r="H113" s="221"/>
      <c r="I113" s="221"/>
      <c r="J113" s="98"/>
      <c r="K113" s="226" t="e">
        <f t="shared" si="0"/>
        <v>#DIV/0!</v>
      </c>
      <c r="L113" s="260"/>
      <c r="M113" s="103" t="e">
        <f t="shared" si="3"/>
        <v>#DIV/0!</v>
      </c>
      <c r="N113" s="222">
        <v>0.08</v>
      </c>
      <c r="O113" s="103" t="e">
        <f t="shared" si="4"/>
        <v>#DIV/0!</v>
      </c>
      <c r="Q113" s="231"/>
    </row>
    <row r="114" spans="1:17" s="2" customFormat="1" ht="15.9" customHeight="1">
      <c r="A114" s="131">
        <v>26</v>
      </c>
      <c r="B114" s="39" t="s">
        <v>193</v>
      </c>
      <c r="C114" s="39">
        <v>13</v>
      </c>
      <c r="D114" s="229">
        <v>0.5</v>
      </c>
      <c r="E114" s="39" t="s">
        <v>145</v>
      </c>
      <c r="F114" s="39" t="s">
        <v>232</v>
      </c>
      <c r="G114" s="39">
        <f>'[1]PAKIETY-16-38-MODYFIKACJA'!P95</f>
        <v>216</v>
      </c>
      <c r="H114" s="221"/>
      <c r="I114" s="221"/>
      <c r="J114" s="162"/>
      <c r="K114" s="226" t="e">
        <f t="shared" si="0"/>
        <v>#DIV/0!</v>
      </c>
      <c r="L114" s="260"/>
      <c r="M114" s="103" t="e">
        <f t="shared" si="3"/>
        <v>#DIV/0!</v>
      </c>
      <c r="N114" s="222">
        <v>0.08</v>
      </c>
      <c r="O114" s="103" t="e">
        <f t="shared" si="4"/>
        <v>#DIV/0!</v>
      </c>
      <c r="Q114" s="231"/>
    </row>
    <row r="115" spans="1:17" s="2" customFormat="1" ht="15.9" customHeight="1">
      <c r="A115" s="131">
        <v>27</v>
      </c>
      <c r="B115" s="39" t="s">
        <v>242</v>
      </c>
      <c r="C115" s="39">
        <v>10</v>
      </c>
      <c r="D115" s="229">
        <v>0.375</v>
      </c>
      <c r="E115" s="39" t="s">
        <v>145</v>
      </c>
      <c r="F115" s="39" t="s">
        <v>232</v>
      </c>
      <c r="G115" s="39">
        <f>'[1]PAKIETY-16-38-MODYFIKACJA'!P96</f>
        <v>288</v>
      </c>
      <c r="H115" s="221"/>
      <c r="I115" s="221"/>
      <c r="J115" s="162"/>
      <c r="K115" s="226" t="e">
        <f t="shared" si="0"/>
        <v>#DIV/0!</v>
      </c>
      <c r="L115" s="260"/>
      <c r="M115" s="103" t="e">
        <f t="shared" si="3"/>
        <v>#DIV/0!</v>
      </c>
      <c r="N115" s="222">
        <v>0.08</v>
      </c>
      <c r="O115" s="103" t="e">
        <f t="shared" si="4"/>
        <v>#DIV/0!</v>
      </c>
      <c r="Q115" s="231"/>
    </row>
    <row r="116" spans="1:17" s="2" customFormat="1" ht="15.9" customHeight="1">
      <c r="A116" s="131">
        <v>28</v>
      </c>
      <c r="B116" s="39">
        <v>1</v>
      </c>
      <c r="C116" s="39" t="s">
        <v>243</v>
      </c>
      <c r="D116" s="229" t="s">
        <v>243</v>
      </c>
      <c r="E116" s="39" t="s">
        <v>244</v>
      </c>
      <c r="F116" s="39" t="s">
        <v>245</v>
      </c>
      <c r="G116" s="39">
        <f>'[1]PAKIETY-16-38-MODYFIKACJA'!P97</f>
        <v>72</v>
      </c>
      <c r="H116" s="221"/>
      <c r="I116" s="221"/>
      <c r="J116" s="162"/>
      <c r="K116" s="226" t="e">
        <f t="shared" si="0"/>
        <v>#DIV/0!</v>
      </c>
      <c r="L116" s="260"/>
      <c r="M116" s="103" t="e">
        <f t="shared" si="3"/>
        <v>#DIV/0!</v>
      </c>
      <c r="N116" s="222">
        <v>0.08</v>
      </c>
      <c r="O116" s="103" t="e">
        <f t="shared" si="4"/>
        <v>#DIV/0!</v>
      </c>
      <c r="Q116" s="231"/>
    </row>
    <row r="117" spans="1:17" s="2" customFormat="1" ht="15.9" customHeight="1">
      <c r="A117" s="131">
        <v>29</v>
      </c>
      <c r="B117" s="39">
        <v>0</v>
      </c>
      <c r="C117" s="39" t="s">
        <v>243</v>
      </c>
      <c r="D117" s="229" t="s">
        <v>243</v>
      </c>
      <c r="E117" s="39" t="s">
        <v>244</v>
      </c>
      <c r="F117" s="39" t="s">
        <v>245</v>
      </c>
      <c r="G117" s="39">
        <f>'[1]PAKIETY-16-38-MODYFIKACJA'!P98</f>
        <v>72</v>
      </c>
      <c r="H117" s="221"/>
      <c r="I117" s="221"/>
      <c r="J117" s="162"/>
      <c r="K117" s="226" t="e">
        <f t="shared" si="0"/>
        <v>#DIV/0!</v>
      </c>
      <c r="L117" s="260"/>
      <c r="M117" s="103" t="e">
        <f t="shared" si="3"/>
        <v>#DIV/0!</v>
      </c>
      <c r="N117" s="222">
        <v>0.08</v>
      </c>
      <c r="O117" s="103" t="e">
        <f t="shared" si="4"/>
        <v>#DIV/0!</v>
      </c>
      <c r="Q117" s="231"/>
    </row>
    <row r="118" spans="1:17" s="2" customFormat="1" ht="15.9" customHeight="1">
      <c r="A118" s="131">
        <v>30</v>
      </c>
      <c r="B118" s="39" t="s">
        <v>146</v>
      </c>
      <c r="C118" s="39" t="s">
        <v>243</v>
      </c>
      <c r="D118" s="229" t="s">
        <v>243</v>
      </c>
      <c r="E118" s="39" t="s">
        <v>244</v>
      </c>
      <c r="F118" s="39" t="s">
        <v>245</v>
      </c>
      <c r="G118" s="39">
        <f>'[1]PAKIETY-16-38-MODYFIKACJA'!P99</f>
        <v>144</v>
      </c>
      <c r="H118" s="221"/>
      <c r="I118" s="221"/>
      <c r="J118" s="98"/>
      <c r="K118" s="226" t="e">
        <f t="shared" si="0"/>
        <v>#DIV/0!</v>
      </c>
      <c r="L118" s="260"/>
      <c r="M118" s="103" t="e">
        <f t="shared" si="3"/>
        <v>#DIV/0!</v>
      </c>
      <c r="N118" s="222">
        <v>0.08</v>
      </c>
      <c r="O118" s="103" t="e">
        <f t="shared" si="4"/>
        <v>#DIV/0!</v>
      </c>
      <c r="Q118" s="231"/>
    </row>
    <row r="119" spans="1:17" s="2" customFormat="1" ht="15.9" customHeight="1">
      <c r="A119" s="131">
        <v>31</v>
      </c>
      <c r="B119" s="39" t="s">
        <v>143</v>
      </c>
      <c r="C119" s="39" t="s">
        <v>243</v>
      </c>
      <c r="D119" s="229" t="s">
        <v>243</v>
      </c>
      <c r="E119" s="39" t="s">
        <v>244</v>
      </c>
      <c r="F119" s="39" t="s">
        <v>245</v>
      </c>
      <c r="G119" s="39">
        <f>'[1]PAKIETY-16-38-MODYFIKACJA'!P100</f>
        <v>144</v>
      </c>
      <c r="H119" s="221"/>
      <c r="I119" s="221"/>
      <c r="J119" s="162"/>
      <c r="K119" s="226" t="e">
        <f t="shared" si="0"/>
        <v>#DIV/0!</v>
      </c>
      <c r="L119" s="260"/>
      <c r="M119" s="103" t="e">
        <f t="shared" si="3"/>
        <v>#DIV/0!</v>
      </c>
      <c r="N119" s="222">
        <v>0.08</v>
      </c>
      <c r="O119" s="103" t="e">
        <f t="shared" si="4"/>
        <v>#DIV/0!</v>
      </c>
      <c r="Q119" s="231"/>
    </row>
    <row r="120" spans="1:17" s="2" customFormat="1" ht="15.9" customHeight="1">
      <c r="A120" s="131">
        <v>32</v>
      </c>
      <c r="B120" s="39">
        <v>0</v>
      </c>
      <c r="C120" s="39" t="s">
        <v>243</v>
      </c>
      <c r="D120" s="229" t="s">
        <v>243</v>
      </c>
      <c r="E120" s="39" t="s">
        <v>246</v>
      </c>
      <c r="F120" s="39" t="s">
        <v>247</v>
      </c>
      <c r="G120" s="39">
        <f>'[1]PAKIETY-16-38-MODYFIKACJA'!P101</f>
        <v>144</v>
      </c>
      <c r="H120" s="221"/>
      <c r="I120" s="221"/>
      <c r="J120" s="162"/>
      <c r="K120" s="226" t="e">
        <f t="shared" si="0"/>
        <v>#DIV/0!</v>
      </c>
      <c r="L120" s="260"/>
      <c r="M120" s="103" t="e">
        <f t="shared" si="3"/>
        <v>#DIV/0!</v>
      </c>
      <c r="N120" s="222">
        <v>0.08</v>
      </c>
      <c r="O120" s="103" t="e">
        <f t="shared" si="4"/>
        <v>#DIV/0!</v>
      </c>
      <c r="Q120" s="231"/>
    </row>
    <row r="121" spans="1:17" s="2" customFormat="1" ht="15.9" customHeight="1">
      <c r="A121" s="131">
        <v>33</v>
      </c>
      <c r="B121" s="39" t="s">
        <v>146</v>
      </c>
      <c r="C121" s="39" t="s">
        <v>243</v>
      </c>
      <c r="D121" s="229" t="s">
        <v>243</v>
      </c>
      <c r="E121" s="39" t="s">
        <v>246</v>
      </c>
      <c r="F121" s="39" t="s">
        <v>247</v>
      </c>
      <c r="G121" s="39">
        <f>'[1]PAKIETY-16-38-MODYFIKACJA'!P102</f>
        <v>1224</v>
      </c>
      <c r="H121" s="221"/>
      <c r="I121" s="221"/>
      <c r="J121" s="162"/>
      <c r="K121" s="226" t="e">
        <f t="shared" si="0"/>
        <v>#DIV/0!</v>
      </c>
      <c r="L121" s="260"/>
      <c r="M121" s="103" t="e">
        <f t="shared" si="3"/>
        <v>#DIV/0!</v>
      </c>
      <c r="N121" s="222">
        <v>0.08</v>
      </c>
      <c r="O121" s="103" t="e">
        <f t="shared" si="4"/>
        <v>#DIV/0!</v>
      </c>
      <c r="Q121" s="231"/>
    </row>
    <row r="122" spans="1:17" s="2" customFormat="1" ht="15.9" customHeight="1">
      <c r="A122" s="131">
        <v>34</v>
      </c>
      <c r="B122" s="39" t="s">
        <v>143</v>
      </c>
      <c r="C122" s="39" t="s">
        <v>243</v>
      </c>
      <c r="D122" s="229" t="s">
        <v>243</v>
      </c>
      <c r="E122" s="39" t="s">
        <v>246</v>
      </c>
      <c r="F122" s="39" t="s">
        <v>247</v>
      </c>
      <c r="G122" s="39">
        <f>'[1]PAKIETY-16-38-MODYFIKACJA'!P103</f>
        <v>1080</v>
      </c>
      <c r="H122" s="221"/>
      <c r="I122" s="221"/>
      <c r="J122" s="162"/>
      <c r="K122" s="226" t="e">
        <f t="shared" si="0"/>
        <v>#DIV/0!</v>
      </c>
      <c r="L122" s="260"/>
      <c r="M122" s="103" t="e">
        <f t="shared" si="3"/>
        <v>#DIV/0!</v>
      </c>
      <c r="N122" s="222">
        <v>0.08</v>
      </c>
      <c r="O122" s="103" t="e">
        <f t="shared" si="4"/>
        <v>#DIV/0!</v>
      </c>
      <c r="Q122" s="231"/>
    </row>
    <row r="123" spans="1:17" s="2" customFormat="1" ht="15.9" customHeight="1">
      <c r="A123" s="131">
        <v>35</v>
      </c>
      <c r="B123" s="39" t="s">
        <v>157</v>
      </c>
      <c r="C123" s="39" t="s">
        <v>243</v>
      </c>
      <c r="D123" s="229" t="s">
        <v>243</v>
      </c>
      <c r="E123" s="39" t="s">
        <v>246</v>
      </c>
      <c r="F123" s="39" t="s">
        <v>247</v>
      </c>
      <c r="G123" s="39">
        <f>'[1]PAKIETY-16-38-MODYFIKACJA'!P104</f>
        <v>72</v>
      </c>
      <c r="H123" s="221"/>
      <c r="I123" s="221"/>
      <c r="J123" s="98"/>
      <c r="K123" s="226" t="e">
        <f t="shared" si="0"/>
        <v>#DIV/0!</v>
      </c>
      <c r="L123" s="260"/>
      <c r="M123" s="103" t="e">
        <f t="shared" si="3"/>
        <v>#DIV/0!</v>
      </c>
      <c r="N123" s="222">
        <v>0.08</v>
      </c>
      <c r="O123" s="103" t="e">
        <f t="shared" si="4"/>
        <v>#DIV/0!</v>
      </c>
      <c r="Q123" s="231"/>
    </row>
    <row r="124" spans="1:17" s="2" customFormat="1" ht="15.9" customHeight="1">
      <c r="A124" s="105"/>
      <c r="B124" s="106"/>
      <c r="C124" s="106"/>
      <c r="D124" s="107"/>
      <c r="E124" s="107"/>
      <c r="F124" s="108"/>
      <c r="G124" s="106"/>
      <c r="H124" s="106"/>
      <c r="I124" s="109"/>
      <c r="J124" s="109"/>
      <c r="K124" s="109"/>
      <c r="L124" s="223" t="s">
        <v>17</v>
      </c>
      <c r="M124" s="111" t="e">
        <f>SUM(M86:M123)</f>
        <v>#DIV/0!</v>
      </c>
      <c r="N124" s="109"/>
      <c r="O124" s="157" t="e">
        <f>SUM(O86:O123)</f>
        <v>#DIV/0!</v>
      </c>
      <c r="Q124" s="231"/>
    </row>
    <row r="125" spans="1:17" s="4" customFormat="1" ht="15" customHeight="1">
      <c r="A125" s="7" t="s">
        <v>18</v>
      </c>
      <c r="B125" s="30" t="s">
        <v>22</v>
      </c>
      <c r="C125" s="6"/>
      <c r="D125" s="5"/>
      <c r="F125" s="6"/>
      <c r="G125" s="9"/>
      <c r="H125" s="10"/>
      <c r="I125" s="9"/>
      <c r="J125" s="6"/>
      <c r="K125" s="31"/>
      <c r="L125" s="11"/>
    </row>
    <row r="126" spans="1:17" s="4" customFormat="1" ht="15" customHeight="1">
      <c r="A126" s="409" t="s">
        <v>23</v>
      </c>
      <c r="B126" s="410"/>
      <c r="C126" s="410"/>
      <c r="D126" s="410"/>
      <c r="E126" s="410"/>
      <c r="F126" s="410"/>
      <c r="G126" s="410"/>
      <c r="H126" s="410"/>
      <c r="I126" s="410"/>
      <c r="J126" s="410"/>
      <c r="K126" s="411"/>
      <c r="L126" s="12"/>
      <c r="M126" s="13" t="s">
        <v>24</v>
      </c>
    </row>
    <row r="127" spans="1:17" s="4" customFormat="1" ht="15" customHeight="1">
      <c r="A127" s="409" t="s">
        <v>25</v>
      </c>
      <c r="B127" s="410"/>
      <c r="C127" s="410"/>
      <c r="D127" s="410"/>
      <c r="E127" s="410"/>
      <c r="F127" s="410"/>
      <c r="G127" s="410"/>
      <c r="H127" s="410"/>
      <c r="I127" s="410"/>
      <c r="J127" s="410"/>
      <c r="K127" s="411"/>
      <c r="L127" s="12"/>
      <c r="M127" s="13" t="s">
        <v>24</v>
      </c>
    </row>
    <row r="128" spans="1:17" s="4" customFormat="1" ht="15" customHeight="1">
      <c r="A128" s="409" t="s">
        <v>26</v>
      </c>
      <c r="B128" s="410"/>
      <c r="C128" s="410"/>
      <c r="D128" s="410"/>
      <c r="E128" s="410"/>
      <c r="F128" s="410"/>
      <c r="G128" s="410"/>
      <c r="H128" s="410"/>
      <c r="I128" s="410"/>
      <c r="J128" s="410"/>
      <c r="K128" s="411"/>
      <c r="L128" s="12"/>
      <c r="M128" s="13" t="s">
        <v>24</v>
      </c>
    </row>
    <row r="129" spans="1:17" s="2" customFormat="1" ht="12.6" customHeight="1">
      <c r="A129" s="59"/>
      <c r="B129" s="113" t="s">
        <v>16</v>
      </c>
      <c r="C129" s="80"/>
      <c r="D129" s="80"/>
      <c r="E129" s="80"/>
      <c r="F129" s="80"/>
      <c r="G129" s="55"/>
      <c r="H129" s="55"/>
      <c r="J129" s="81"/>
      <c r="K129" s="81"/>
      <c r="L129" s="55"/>
    </row>
    <row r="130" spans="1:17" s="2" customFormat="1" ht="13.95" customHeight="1">
      <c r="A130" s="59" t="s">
        <v>18</v>
      </c>
      <c r="B130" s="87" t="s">
        <v>248</v>
      </c>
      <c r="C130" s="42"/>
      <c r="D130" s="42"/>
      <c r="E130" s="42"/>
      <c r="F130" s="42"/>
      <c r="G130" s="302"/>
      <c r="H130" s="302"/>
      <c r="I130" s="87"/>
      <c r="J130" s="230"/>
      <c r="K130" s="230"/>
      <c r="L130" s="302"/>
      <c r="M130" s="87"/>
      <c r="N130" s="87"/>
      <c r="O130" s="87"/>
    </row>
    <row r="131" spans="1:17" s="2" customFormat="1" ht="21.6" customHeight="1">
      <c r="A131" s="59" t="s">
        <v>18</v>
      </c>
      <c r="B131" s="433" t="s">
        <v>249</v>
      </c>
      <c r="C131" s="433"/>
      <c r="D131" s="433"/>
      <c r="E131" s="433"/>
      <c r="F131" s="433"/>
      <c r="G131" s="433"/>
      <c r="H131" s="433"/>
      <c r="I131" s="433"/>
      <c r="J131" s="433"/>
      <c r="K131" s="433"/>
      <c r="L131" s="433"/>
      <c r="M131" s="433"/>
      <c r="N131" s="433"/>
      <c r="O131" s="433"/>
    </row>
    <row r="132" spans="1:17" s="2" customFormat="1" ht="13.95" customHeight="1">
      <c r="A132" s="59" t="s">
        <v>18</v>
      </c>
      <c r="B132" s="364" t="s">
        <v>366</v>
      </c>
      <c r="C132" s="371"/>
      <c r="D132" s="371"/>
      <c r="E132" s="371"/>
      <c r="F132" s="371"/>
      <c r="G132" s="371"/>
      <c r="H132" s="371"/>
      <c r="I132" s="234"/>
      <c r="J132" s="234"/>
      <c r="K132" s="234"/>
      <c r="L132" s="234"/>
      <c r="M132" s="234"/>
      <c r="N132" s="234"/>
      <c r="O132" s="234"/>
    </row>
    <row r="133" spans="1:17" s="2" customFormat="1" ht="13.95" customHeight="1">
      <c r="A133" s="59" t="s">
        <v>18</v>
      </c>
      <c r="B133" s="83" t="s">
        <v>20</v>
      </c>
      <c r="C133" s="83"/>
      <c r="D133" s="83"/>
      <c r="E133" s="83"/>
      <c r="F133" s="83"/>
      <c r="G133" s="83"/>
      <c r="H133" s="83"/>
      <c r="I133" s="83"/>
    </row>
    <row r="134" spans="1:17" s="2" customFormat="1" ht="13.95" customHeight="1">
      <c r="A134" s="59" t="s">
        <v>18</v>
      </c>
      <c r="B134" s="83" t="s">
        <v>221</v>
      </c>
      <c r="C134" s="83"/>
      <c r="D134" s="83"/>
      <c r="E134" s="83"/>
      <c r="F134" s="83"/>
      <c r="G134" s="83"/>
      <c r="H134" s="83"/>
      <c r="I134" s="83"/>
      <c r="L134" s="83"/>
    </row>
    <row r="135" spans="1:17" s="4" customFormat="1" ht="13.95" customHeight="1">
      <c r="A135" s="15" t="s">
        <v>18</v>
      </c>
      <c r="B135" s="16" t="s">
        <v>28</v>
      </c>
      <c r="C135" s="16"/>
      <c r="D135" s="16"/>
      <c r="E135" s="16"/>
      <c r="F135" s="16"/>
      <c r="G135" s="16"/>
      <c r="H135" s="16"/>
      <c r="I135" s="16"/>
      <c r="J135" s="15"/>
      <c r="K135" s="29"/>
    </row>
    <row r="136" spans="1:17" s="2" customFormat="1" ht="13.95" customHeight="1">
      <c r="A136" s="59" t="s">
        <v>18</v>
      </c>
      <c r="B136" s="432" t="s">
        <v>210</v>
      </c>
      <c r="C136" s="432"/>
      <c r="D136" s="432"/>
      <c r="E136" s="432"/>
      <c r="F136" s="432"/>
      <c r="G136" s="432"/>
      <c r="H136" s="432"/>
      <c r="I136" s="432"/>
      <c r="J136" s="432"/>
      <c r="K136" s="432"/>
      <c r="L136" s="432"/>
      <c r="M136" s="432"/>
      <c r="N136" s="432"/>
      <c r="O136" s="432"/>
    </row>
    <row r="137" spans="1:17" s="2" customFormat="1" ht="13.95" customHeight="1">
      <c r="B137" s="86" t="s">
        <v>222</v>
      </c>
      <c r="C137" s="86"/>
      <c r="D137" s="86"/>
      <c r="E137" s="86"/>
      <c r="F137" s="86"/>
      <c r="G137" s="86"/>
      <c r="H137" s="86"/>
      <c r="I137" s="86"/>
      <c r="J137" s="86"/>
      <c r="K137" s="86"/>
      <c r="L137" s="86"/>
      <c r="M137" s="86"/>
      <c r="N137" s="86"/>
      <c r="O137" s="86"/>
    </row>
    <row r="138" spans="1:17" s="2" customFormat="1" ht="13.95" customHeight="1">
      <c r="A138" s="59"/>
      <c r="B138" s="84" t="s">
        <v>211</v>
      </c>
      <c r="C138" s="85"/>
      <c r="D138" s="85"/>
      <c r="E138" s="85"/>
      <c r="F138" s="85"/>
      <c r="G138" s="85"/>
      <c r="H138" s="85"/>
      <c r="I138" s="85"/>
      <c r="J138" s="85"/>
      <c r="K138" s="122"/>
      <c r="L138" s="122"/>
      <c r="M138" s="124"/>
      <c r="N138" s="86"/>
      <c r="O138" s="86"/>
    </row>
    <row r="139" spans="1:17" s="4" customFormat="1">
      <c r="H139" s="25"/>
      <c r="I139" s="25"/>
      <c r="J139" s="26"/>
      <c r="K139" s="27" t="s">
        <v>27</v>
      </c>
      <c r="L139" s="25"/>
      <c r="M139" s="25"/>
    </row>
    <row r="140" spans="1:17" s="2" customFormat="1" ht="12.75" customHeight="1">
      <c r="A140" s="43" t="s">
        <v>250</v>
      </c>
      <c r="B140" s="1"/>
      <c r="C140" s="1"/>
      <c r="D140" s="1"/>
      <c r="E140" s="1"/>
      <c r="F140" s="1"/>
      <c r="G140" s="1"/>
      <c r="H140" s="1"/>
      <c r="I140" s="1"/>
      <c r="J140" s="1"/>
      <c r="K140" s="1"/>
      <c r="L140" s="1"/>
      <c r="M140" s="1"/>
      <c r="N140" s="1"/>
      <c r="O140" s="1"/>
    </row>
    <row r="141" spans="1:17" ht="51">
      <c r="A141" s="88" t="s">
        <v>115</v>
      </c>
      <c r="B141" s="88" t="s">
        <v>116</v>
      </c>
      <c r="C141" s="89" t="s">
        <v>212</v>
      </c>
      <c r="D141" s="89" t="s">
        <v>119</v>
      </c>
      <c r="E141" s="88" t="s">
        <v>120</v>
      </c>
      <c r="F141" s="88" t="s">
        <v>117</v>
      </c>
      <c r="G141" s="88" t="s">
        <v>447</v>
      </c>
      <c r="H141" s="88" t="s">
        <v>121</v>
      </c>
      <c r="I141" s="90" t="s">
        <v>122</v>
      </c>
      <c r="J141" s="45" t="s">
        <v>214</v>
      </c>
      <c r="K141" s="45" t="s">
        <v>36</v>
      </c>
      <c r="L141" s="45" t="s">
        <v>37</v>
      </c>
      <c r="M141" s="45" t="s">
        <v>126</v>
      </c>
      <c r="N141" s="45" t="s">
        <v>127</v>
      </c>
      <c r="O141" s="45" t="s">
        <v>128</v>
      </c>
    </row>
    <row r="142" spans="1:17" s="2" customFormat="1" ht="16.2" customHeight="1">
      <c r="A142" s="41" t="s">
        <v>2</v>
      </c>
      <c r="B142" s="41" t="s">
        <v>3</v>
      </c>
      <c r="C142" s="41" t="s">
        <v>4</v>
      </c>
      <c r="D142" s="41" t="s">
        <v>5</v>
      </c>
      <c r="E142" s="41" t="s">
        <v>6</v>
      </c>
      <c r="F142" s="41" t="s">
        <v>7</v>
      </c>
      <c r="G142" s="41" t="s">
        <v>8</v>
      </c>
      <c r="H142" s="41" t="s">
        <v>9</v>
      </c>
      <c r="I142" s="48" t="s">
        <v>10</v>
      </c>
      <c r="J142" s="41" t="s">
        <v>11</v>
      </c>
      <c r="K142" s="41" t="s">
        <v>376</v>
      </c>
      <c r="L142" s="41" t="s">
        <v>13</v>
      </c>
      <c r="M142" s="94" t="s">
        <v>216</v>
      </c>
      <c r="N142" s="94" t="s">
        <v>217</v>
      </c>
      <c r="O142" s="94" t="s">
        <v>131</v>
      </c>
    </row>
    <row r="143" spans="1:17" s="2" customFormat="1" ht="25.2" customHeight="1">
      <c r="A143" s="131">
        <v>1</v>
      </c>
      <c r="B143" s="39">
        <v>2</v>
      </c>
      <c r="C143" s="39">
        <v>45</v>
      </c>
      <c r="D143" s="229">
        <v>0.5</v>
      </c>
      <c r="E143" s="39" t="s">
        <v>251</v>
      </c>
      <c r="F143" s="39" t="s">
        <v>133</v>
      </c>
      <c r="G143" s="39">
        <f>'[1]PAKIETY-16-38-MODYFIKACJA'!P119</f>
        <v>24</v>
      </c>
      <c r="H143" s="221"/>
      <c r="I143" s="221"/>
      <c r="J143" s="162"/>
      <c r="K143" s="226" t="e">
        <f t="shared" ref="K143:K150" si="5">ROUND(G143/J143,2)</f>
        <v>#DIV/0!</v>
      </c>
      <c r="L143" s="260"/>
      <c r="M143" s="103" t="e">
        <f t="shared" ref="M143:M148" si="6">ROUND(K143*L143,2)</f>
        <v>#DIV/0!</v>
      </c>
      <c r="N143" s="222">
        <v>0.08</v>
      </c>
      <c r="O143" s="103" t="e">
        <f t="shared" ref="O143:O148" si="7">ROUND(M143*N143+M143,2)</f>
        <v>#DIV/0!</v>
      </c>
    </row>
    <row r="144" spans="1:17" s="2" customFormat="1" ht="25.2" customHeight="1">
      <c r="A144" s="131">
        <v>2</v>
      </c>
      <c r="B144" s="39">
        <v>1</v>
      </c>
      <c r="C144" s="39">
        <v>40</v>
      </c>
      <c r="D144" s="229">
        <v>0.5</v>
      </c>
      <c r="E144" s="39" t="s">
        <v>251</v>
      </c>
      <c r="F144" s="39" t="s">
        <v>133</v>
      </c>
      <c r="G144" s="39">
        <f>'[1]PAKIETY-16-38-MODYFIKACJA'!P120</f>
        <v>24</v>
      </c>
      <c r="H144" s="221"/>
      <c r="I144" s="221"/>
      <c r="J144" s="162"/>
      <c r="K144" s="226" t="e">
        <f t="shared" si="5"/>
        <v>#DIV/0!</v>
      </c>
      <c r="L144" s="260"/>
      <c r="M144" s="103" t="e">
        <f t="shared" si="6"/>
        <v>#DIV/0!</v>
      </c>
      <c r="N144" s="222">
        <v>0.08</v>
      </c>
      <c r="O144" s="103" t="e">
        <f t="shared" si="7"/>
        <v>#DIV/0!</v>
      </c>
      <c r="Q144" s="231"/>
    </row>
    <row r="145" spans="1:17" s="2" customFormat="1" ht="25.2" customHeight="1">
      <c r="A145" s="131">
        <v>3</v>
      </c>
      <c r="B145" s="39">
        <v>0</v>
      </c>
      <c r="C145" s="39">
        <v>36</v>
      </c>
      <c r="D145" s="229">
        <v>0.5</v>
      </c>
      <c r="E145" s="39" t="s">
        <v>251</v>
      </c>
      <c r="F145" s="39" t="s">
        <v>133</v>
      </c>
      <c r="G145" s="39">
        <f>'[1]PAKIETY-16-38-MODYFIKACJA'!P121</f>
        <v>48</v>
      </c>
      <c r="H145" s="221"/>
      <c r="I145" s="221"/>
      <c r="J145" s="162"/>
      <c r="K145" s="226" t="e">
        <f t="shared" si="5"/>
        <v>#DIV/0!</v>
      </c>
      <c r="L145" s="260"/>
      <c r="M145" s="103" t="e">
        <f t="shared" si="6"/>
        <v>#DIV/0!</v>
      </c>
      <c r="N145" s="222">
        <v>0.08</v>
      </c>
      <c r="O145" s="103" t="e">
        <f t="shared" si="7"/>
        <v>#DIV/0!</v>
      </c>
      <c r="Q145" s="231"/>
    </row>
    <row r="146" spans="1:17" s="2" customFormat="1" ht="25.2" customHeight="1">
      <c r="A146" s="131">
        <v>4</v>
      </c>
      <c r="B146" s="39" t="s">
        <v>146</v>
      </c>
      <c r="C146" s="39">
        <v>31</v>
      </c>
      <c r="D146" s="229">
        <v>0.5</v>
      </c>
      <c r="E146" s="39" t="s">
        <v>251</v>
      </c>
      <c r="F146" s="39" t="s">
        <v>133</v>
      </c>
      <c r="G146" s="39">
        <f>'[1]PAKIETY-16-38-MODYFIKACJA'!P122</f>
        <v>48</v>
      </c>
      <c r="H146" s="221"/>
      <c r="I146" s="221"/>
      <c r="J146" s="162"/>
      <c r="K146" s="226" t="e">
        <f t="shared" si="5"/>
        <v>#DIV/0!</v>
      </c>
      <c r="L146" s="260"/>
      <c r="M146" s="103" t="e">
        <f t="shared" si="6"/>
        <v>#DIV/0!</v>
      </c>
      <c r="N146" s="222">
        <v>0.08</v>
      </c>
      <c r="O146" s="103" t="e">
        <f t="shared" si="7"/>
        <v>#DIV/0!</v>
      </c>
      <c r="Q146" s="231"/>
    </row>
    <row r="147" spans="1:17" s="2" customFormat="1" ht="25.2" customHeight="1">
      <c r="A147" s="131">
        <v>5</v>
      </c>
      <c r="B147" s="39" t="s">
        <v>146</v>
      </c>
      <c r="C147" s="39">
        <v>22</v>
      </c>
      <c r="D147" s="229">
        <v>0.5</v>
      </c>
      <c r="E147" s="39" t="s">
        <v>252</v>
      </c>
      <c r="F147" s="39" t="s">
        <v>133</v>
      </c>
      <c r="G147" s="39">
        <f>'[1]PAKIETY-16-38-MODYFIKACJA'!P123</f>
        <v>300</v>
      </c>
      <c r="H147" s="221"/>
      <c r="I147" s="221"/>
      <c r="J147" s="162"/>
      <c r="K147" s="226" t="e">
        <f t="shared" si="5"/>
        <v>#DIV/0!</v>
      </c>
      <c r="L147" s="260"/>
      <c r="M147" s="103" t="e">
        <f t="shared" si="6"/>
        <v>#DIV/0!</v>
      </c>
      <c r="N147" s="222">
        <v>0.08</v>
      </c>
      <c r="O147" s="103" t="e">
        <f t="shared" si="7"/>
        <v>#DIV/0!</v>
      </c>
      <c r="Q147" s="231"/>
    </row>
    <row r="148" spans="1:17" s="2" customFormat="1" ht="24.75" customHeight="1">
      <c r="A148" s="131">
        <v>6</v>
      </c>
      <c r="B148" s="39" t="s">
        <v>253</v>
      </c>
      <c r="C148" s="39">
        <v>9.3000000000000007</v>
      </c>
      <c r="D148" s="229">
        <v>0.375</v>
      </c>
      <c r="E148" s="39" t="s">
        <v>145</v>
      </c>
      <c r="F148" s="44" t="s">
        <v>254</v>
      </c>
      <c r="G148" s="39">
        <f>'[1]PAKIETY-16-38-MODYFIKACJA'!P124</f>
        <v>216</v>
      </c>
      <c r="H148" s="221"/>
      <c r="I148" s="221"/>
      <c r="J148" s="162"/>
      <c r="K148" s="226" t="e">
        <f t="shared" si="5"/>
        <v>#DIV/0!</v>
      </c>
      <c r="L148" s="260"/>
      <c r="M148" s="103" t="e">
        <f t="shared" si="6"/>
        <v>#DIV/0!</v>
      </c>
      <c r="N148" s="222">
        <v>0.08</v>
      </c>
      <c r="O148" s="103" t="e">
        <f t="shared" si="7"/>
        <v>#DIV/0!</v>
      </c>
      <c r="Q148" s="231"/>
    </row>
    <row r="149" spans="1:17" s="2" customFormat="1" ht="25.2" customHeight="1">
      <c r="A149" s="131">
        <v>7</v>
      </c>
      <c r="B149" s="39" t="s">
        <v>242</v>
      </c>
      <c r="C149" s="39" t="s">
        <v>255</v>
      </c>
      <c r="D149" s="229" t="s">
        <v>256</v>
      </c>
      <c r="E149" s="39" t="s">
        <v>257</v>
      </c>
      <c r="F149" s="39" t="s">
        <v>254</v>
      </c>
      <c r="G149" s="39">
        <f>'[1]PAKIETY-16-38-MODYFIKACJA'!P125</f>
        <v>72</v>
      </c>
      <c r="H149" s="221"/>
      <c r="I149" s="221"/>
      <c r="J149" s="98"/>
      <c r="K149" s="226" t="e">
        <f t="shared" si="5"/>
        <v>#DIV/0!</v>
      </c>
      <c r="L149" s="260"/>
      <c r="M149" s="103" t="e">
        <f>ROUND(K149*L149,2)</f>
        <v>#DIV/0!</v>
      </c>
      <c r="N149" s="222">
        <v>0.08</v>
      </c>
      <c r="O149" s="103" t="e">
        <f>ROUND(M149*N149+M149,2)</f>
        <v>#DIV/0!</v>
      </c>
      <c r="Q149" s="231"/>
    </row>
    <row r="150" spans="1:17" s="2" customFormat="1" ht="25.2" customHeight="1">
      <c r="A150" s="131">
        <v>8</v>
      </c>
      <c r="B150" s="39" t="s">
        <v>253</v>
      </c>
      <c r="C150" s="39" t="s">
        <v>255</v>
      </c>
      <c r="D150" s="229" t="s">
        <v>256</v>
      </c>
      <c r="E150" s="39" t="s">
        <v>258</v>
      </c>
      <c r="F150" s="39" t="s">
        <v>254</v>
      </c>
      <c r="G150" s="39">
        <f>'[1]PAKIETY-16-38-MODYFIKACJA'!P126</f>
        <v>72</v>
      </c>
      <c r="H150" s="221"/>
      <c r="I150" s="221"/>
      <c r="J150" s="98"/>
      <c r="K150" s="226" t="e">
        <f t="shared" si="5"/>
        <v>#DIV/0!</v>
      </c>
      <c r="L150" s="260"/>
      <c r="M150" s="103" t="e">
        <f>ROUND(K150*L150,2)</f>
        <v>#DIV/0!</v>
      </c>
      <c r="N150" s="222">
        <v>0.08</v>
      </c>
      <c r="O150" s="103" t="e">
        <f>ROUND(M150*N150+M150,2)</f>
        <v>#DIV/0!</v>
      </c>
      <c r="Q150" s="231"/>
    </row>
    <row r="151" spans="1:17" s="2" customFormat="1" ht="23.25" customHeight="1">
      <c r="A151" s="105"/>
      <c r="B151" s="106"/>
      <c r="C151" s="106"/>
      <c r="D151" s="107"/>
      <c r="E151" s="107"/>
      <c r="F151" s="108"/>
      <c r="G151" s="106"/>
      <c r="H151" s="106"/>
      <c r="I151" s="109"/>
      <c r="J151" s="109"/>
      <c r="K151" s="109"/>
      <c r="L151" s="223" t="s">
        <v>17</v>
      </c>
      <c r="M151" s="111" t="e">
        <f>SUM(M143:M150)</f>
        <v>#DIV/0!</v>
      </c>
      <c r="N151" s="109"/>
      <c r="O151" s="157" t="e">
        <f>SUM(O143:O150)</f>
        <v>#DIV/0!</v>
      </c>
      <c r="Q151" s="231"/>
    </row>
    <row r="152" spans="1:17" s="4" customFormat="1" ht="15" customHeight="1">
      <c r="A152" s="7" t="s">
        <v>18</v>
      </c>
      <c r="B152" s="30" t="s">
        <v>22</v>
      </c>
      <c r="C152" s="6"/>
      <c r="D152" s="5"/>
      <c r="F152" s="6"/>
      <c r="G152" s="9"/>
      <c r="H152" s="10"/>
      <c r="I152" s="9"/>
      <c r="J152" s="6"/>
      <c r="K152" s="31"/>
      <c r="L152" s="11"/>
    </row>
    <row r="153" spans="1:17" s="4" customFormat="1" ht="15" customHeight="1">
      <c r="A153" s="409" t="s">
        <v>23</v>
      </c>
      <c r="B153" s="410"/>
      <c r="C153" s="410"/>
      <c r="D153" s="410"/>
      <c r="E153" s="410"/>
      <c r="F153" s="410"/>
      <c r="G153" s="410"/>
      <c r="H153" s="410"/>
      <c r="I153" s="410"/>
      <c r="J153" s="410"/>
      <c r="K153" s="411"/>
      <c r="L153" s="12"/>
      <c r="M153" s="13" t="s">
        <v>24</v>
      </c>
    </row>
    <row r="154" spans="1:17" s="4" customFormat="1" ht="15" customHeight="1">
      <c r="A154" s="409" t="s">
        <v>25</v>
      </c>
      <c r="B154" s="410"/>
      <c r="C154" s="410"/>
      <c r="D154" s="410"/>
      <c r="E154" s="410"/>
      <c r="F154" s="410"/>
      <c r="G154" s="410"/>
      <c r="H154" s="410"/>
      <c r="I154" s="410"/>
      <c r="J154" s="410"/>
      <c r="K154" s="411"/>
      <c r="L154" s="12"/>
      <c r="M154" s="13" t="s">
        <v>24</v>
      </c>
    </row>
    <row r="155" spans="1:17" s="4" customFormat="1" ht="15" customHeight="1">
      <c r="A155" s="409" t="s">
        <v>26</v>
      </c>
      <c r="B155" s="410"/>
      <c r="C155" s="410"/>
      <c r="D155" s="410"/>
      <c r="E155" s="410"/>
      <c r="F155" s="410"/>
      <c r="G155" s="410"/>
      <c r="H155" s="410"/>
      <c r="I155" s="410"/>
      <c r="J155" s="410"/>
      <c r="K155" s="411"/>
      <c r="L155" s="12"/>
      <c r="M155" s="13" t="s">
        <v>24</v>
      </c>
    </row>
    <row r="156" spans="1:17" s="2" customFormat="1" ht="18" customHeight="1">
      <c r="B156" s="113" t="s">
        <v>16</v>
      </c>
      <c r="C156" s="80"/>
      <c r="D156" s="80"/>
      <c r="E156" s="80"/>
      <c r="F156" s="80"/>
      <c r="G156" s="55"/>
      <c r="H156" s="55"/>
      <c r="J156" s="81"/>
      <c r="K156" s="81"/>
      <c r="L156" s="55"/>
    </row>
    <row r="157" spans="1:17" s="2" customFormat="1" ht="18" customHeight="1">
      <c r="A157" s="59" t="s">
        <v>18</v>
      </c>
      <c r="B157" s="87" t="s">
        <v>259</v>
      </c>
      <c r="C157" s="42"/>
      <c r="D157" s="42"/>
      <c r="E157" s="42"/>
      <c r="F157" s="42"/>
      <c r="G157" s="302"/>
      <c r="H157" s="55"/>
      <c r="J157" s="81"/>
      <c r="K157" s="81"/>
      <c r="L157" s="55"/>
    </row>
    <row r="158" spans="1:17" s="2" customFormat="1" ht="27" customHeight="1">
      <c r="A158" s="59" t="s">
        <v>18</v>
      </c>
      <c r="B158" s="431" t="s">
        <v>260</v>
      </c>
      <c r="C158" s="431"/>
      <c r="D158" s="431"/>
      <c r="E158" s="431"/>
      <c r="F158" s="431"/>
      <c r="G158" s="431"/>
      <c r="H158" s="431"/>
      <c r="I158" s="431"/>
      <c r="J158" s="431"/>
      <c r="K158" s="431"/>
      <c r="L158" s="431"/>
      <c r="M158" s="431"/>
      <c r="N158" s="431"/>
      <c r="O158" s="431"/>
    </row>
    <row r="159" spans="1:17" s="2" customFormat="1" ht="15.6" customHeight="1">
      <c r="A159" s="59" t="s">
        <v>18</v>
      </c>
      <c r="B159" s="83" t="s">
        <v>20</v>
      </c>
      <c r="C159" s="83"/>
      <c r="D159" s="83"/>
      <c r="E159" s="83"/>
      <c r="F159" s="83"/>
      <c r="G159" s="83"/>
      <c r="H159" s="83"/>
      <c r="I159" s="83"/>
    </row>
    <row r="160" spans="1:17" s="2" customFormat="1" ht="15" customHeight="1">
      <c r="A160" s="59" t="s">
        <v>18</v>
      </c>
      <c r="B160" s="83" t="s">
        <v>221</v>
      </c>
      <c r="C160" s="83"/>
      <c r="D160" s="83"/>
      <c r="E160" s="83"/>
      <c r="F160" s="83"/>
      <c r="G160" s="83"/>
      <c r="H160" s="83"/>
      <c r="I160" s="83"/>
      <c r="L160" s="83"/>
    </row>
    <row r="161" spans="1:17" s="4" customFormat="1">
      <c r="A161" s="15" t="s">
        <v>18</v>
      </c>
      <c r="B161" s="16" t="s">
        <v>30</v>
      </c>
      <c r="C161" s="16"/>
      <c r="D161" s="16"/>
      <c r="E161" s="16"/>
      <c r="F161" s="16"/>
      <c r="G161" s="16"/>
      <c r="H161" s="16"/>
      <c r="I161" s="16"/>
      <c r="J161" s="15"/>
      <c r="K161" s="29"/>
    </row>
    <row r="162" spans="1:17" s="2" customFormat="1" ht="15" customHeight="1">
      <c r="A162" s="59" t="s">
        <v>18</v>
      </c>
      <c r="B162" s="432" t="s">
        <v>210</v>
      </c>
      <c r="C162" s="432"/>
      <c r="D162" s="432"/>
      <c r="E162" s="432"/>
      <c r="F162" s="432"/>
      <c r="G162" s="432"/>
      <c r="H162" s="432"/>
      <c r="I162" s="432"/>
      <c r="J162" s="432"/>
      <c r="K162" s="432"/>
      <c r="L162" s="432"/>
      <c r="M162" s="432"/>
      <c r="N162" s="432"/>
      <c r="O162" s="432"/>
    </row>
    <row r="163" spans="1:17" s="2" customFormat="1" ht="15" customHeight="1">
      <c r="B163" s="86" t="s">
        <v>222</v>
      </c>
      <c r="C163" s="86"/>
      <c r="D163" s="86"/>
      <c r="E163" s="86"/>
      <c r="F163" s="86"/>
      <c r="G163" s="86"/>
      <c r="H163" s="86"/>
      <c r="I163" s="86"/>
      <c r="J163" s="86"/>
      <c r="K163" s="86"/>
      <c r="L163" s="86"/>
      <c r="M163" s="86"/>
      <c r="N163" s="86"/>
      <c r="O163" s="86"/>
    </row>
    <row r="164" spans="1:17" s="2" customFormat="1" ht="15" customHeight="1">
      <c r="A164" s="59"/>
      <c r="B164" s="84" t="s">
        <v>211</v>
      </c>
      <c r="C164" s="85"/>
      <c r="D164" s="85"/>
      <c r="E164" s="85"/>
      <c r="F164" s="85"/>
      <c r="G164" s="85"/>
      <c r="H164" s="85"/>
      <c r="I164" s="85"/>
      <c r="J164" s="85"/>
      <c r="K164" s="122"/>
      <c r="L164" s="122"/>
      <c r="M164" s="124"/>
      <c r="N164" s="86"/>
      <c r="O164" s="86"/>
    </row>
    <row r="165" spans="1:17" s="4" customFormat="1">
      <c r="H165" s="25"/>
      <c r="I165" s="25"/>
      <c r="J165" s="26"/>
      <c r="K165" s="27" t="s">
        <v>27</v>
      </c>
      <c r="L165" s="25"/>
      <c r="M165" s="25"/>
    </row>
    <row r="166" spans="1:17" s="2" customFormat="1" ht="12.75" customHeight="1">
      <c r="A166" s="43" t="s">
        <v>261</v>
      </c>
      <c r="B166" s="1"/>
      <c r="C166" s="1"/>
      <c r="D166" s="1"/>
      <c r="E166" s="1"/>
      <c r="F166" s="1"/>
      <c r="G166" s="36"/>
      <c r="H166" s="36"/>
      <c r="I166" s="36"/>
      <c r="J166" s="36"/>
      <c r="K166" s="36"/>
      <c r="L166" s="36"/>
      <c r="M166" s="36"/>
      <c r="N166" s="36"/>
      <c r="O166" s="36"/>
    </row>
    <row r="167" spans="1:17" ht="51">
      <c r="A167" s="88" t="s">
        <v>115</v>
      </c>
      <c r="B167" s="88" t="s">
        <v>116</v>
      </c>
      <c r="C167" s="89" t="s">
        <v>212</v>
      </c>
      <c r="D167" s="89" t="s">
        <v>119</v>
      </c>
      <c r="E167" s="88" t="s">
        <v>120</v>
      </c>
      <c r="F167" s="88" t="s">
        <v>117</v>
      </c>
      <c r="G167" s="88" t="s">
        <v>447</v>
      </c>
      <c r="H167" s="88" t="s">
        <v>121</v>
      </c>
      <c r="I167" s="90" t="s">
        <v>122</v>
      </c>
      <c r="J167" s="45" t="s">
        <v>214</v>
      </c>
      <c r="K167" s="45" t="s">
        <v>36</v>
      </c>
      <c r="L167" s="45" t="s">
        <v>37</v>
      </c>
      <c r="M167" s="45" t="s">
        <v>126</v>
      </c>
      <c r="N167" s="45" t="s">
        <v>127</v>
      </c>
      <c r="O167" s="45" t="s">
        <v>128</v>
      </c>
    </row>
    <row r="168" spans="1:17" s="2" customFormat="1" ht="15.6" customHeight="1">
      <c r="A168" s="41" t="s">
        <v>2</v>
      </c>
      <c r="B168" s="41" t="s">
        <v>3</v>
      </c>
      <c r="C168" s="41" t="s">
        <v>4</v>
      </c>
      <c r="D168" s="41" t="s">
        <v>5</v>
      </c>
      <c r="E168" s="41" t="s">
        <v>6</v>
      </c>
      <c r="F168" s="41" t="s">
        <v>7</v>
      </c>
      <c r="G168" s="41" t="s">
        <v>8</v>
      </c>
      <c r="H168" s="41" t="s">
        <v>9</v>
      </c>
      <c r="I168" s="48" t="s">
        <v>10</v>
      </c>
      <c r="J168" s="41" t="s">
        <v>11</v>
      </c>
      <c r="K168" s="41" t="s">
        <v>376</v>
      </c>
      <c r="L168" s="41" t="s">
        <v>13</v>
      </c>
      <c r="M168" s="94" t="s">
        <v>216</v>
      </c>
      <c r="N168" s="94" t="s">
        <v>217</v>
      </c>
      <c r="O168" s="94" t="s">
        <v>131</v>
      </c>
    </row>
    <row r="169" spans="1:17" s="2" customFormat="1" ht="15" customHeight="1">
      <c r="A169" s="131">
        <v>1</v>
      </c>
      <c r="B169" s="372" t="s">
        <v>146</v>
      </c>
      <c r="C169" s="372">
        <v>26</v>
      </c>
      <c r="D169" s="229">
        <v>0.5</v>
      </c>
      <c r="E169" s="372" t="s">
        <v>145</v>
      </c>
      <c r="F169" s="372" t="s">
        <v>178</v>
      </c>
      <c r="G169" s="372">
        <v>216</v>
      </c>
      <c r="H169" s="221"/>
      <c r="I169" s="221"/>
      <c r="J169" s="162"/>
      <c r="K169" s="226" t="e">
        <f>ROUND(G169/J169,2)</f>
        <v>#DIV/0!</v>
      </c>
      <c r="L169" s="260"/>
      <c r="M169" s="103" t="e">
        <f>ROUND(K169*L169,2)</f>
        <v>#DIV/0!</v>
      </c>
      <c r="N169" s="222">
        <v>0.08</v>
      </c>
      <c r="O169" s="103" t="e">
        <f>ROUND(M169*N169+M169,2)</f>
        <v>#DIV/0!</v>
      </c>
    </row>
    <row r="170" spans="1:17" s="2" customFormat="1" ht="36" customHeight="1">
      <c r="A170" s="131">
        <v>2</v>
      </c>
      <c r="B170" s="372" t="s">
        <v>143</v>
      </c>
      <c r="C170" s="372">
        <v>17</v>
      </c>
      <c r="D170" s="229">
        <v>0.5</v>
      </c>
      <c r="E170" s="372" t="s">
        <v>145</v>
      </c>
      <c r="F170" s="372" t="s">
        <v>178</v>
      </c>
      <c r="G170" s="372">
        <v>288</v>
      </c>
      <c r="H170" s="221"/>
      <c r="I170" s="221"/>
      <c r="J170" s="162"/>
      <c r="K170" s="226" t="e">
        <f>ROUND(G170/J170,2)</f>
        <v>#DIV/0!</v>
      </c>
      <c r="L170" s="260"/>
      <c r="M170" s="103" t="e">
        <f>ROUND(K170*L170,2)</f>
        <v>#DIV/0!</v>
      </c>
      <c r="N170" s="222">
        <v>0.08</v>
      </c>
      <c r="O170" s="103" t="e">
        <f>ROUND(M170*N170+M170,2)</f>
        <v>#DIV/0!</v>
      </c>
      <c r="Q170" s="231"/>
    </row>
    <row r="171" spans="1:17" s="2" customFormat="1" ht="36" customHeight="1">
      <c r="A171" s="131">
        <v>3</v>
      </c>
      <c r="B171" s="372" t="s">
        <v>157</v>
      </c>
      <c r="C171" s="372">
        <v>17</v>
      </c>
      <c r="D171" s="229">
        <v>0.5</v>
      </c>
      <c r="E171" s="372" t="s">
        <v>145</v>
      </c>
      <c r="F171" s="372" t="s">
        <v>178</v>
      </c>
      <c r="G171" s="372">
        <v>576</v>
      </c>
      <c r="H171" s="221"/>
      <c r="I171" s="221"/>
      <c r="J171" s="162"/>
      <c r="K171" s="226" t="e">
        <f>ROUND(G171/J171,2)</f>
        <v>#DIV/0!</v>
      </c>
      <c r="L171" s="260"/>
      <c r="M171" s="103" t="e">
        <f>ROUND(K171*L171,2)</f>
        <v>#DIV/0!</v>
      </c>
      <c r="N171" s="222">
        <v>0.08</v>
      </c>
      <c r="O171" s="103" t="e">
        <f>ROUND(M171*N171+M171,2)</f>
        <v>#DIV/0!</v>
      </c>
      <c r="Q171" s="231"/>
    </row>
    <row r="172" spans="1:17" s="2" customFormat="1" ht="36" customHeight="1">
      <c r="A172" s="131">
        <v>4</v>
      </c>
      <c r="B172" s="372" t="s">
        <v>179</v>
      </c>
      <c r="C172" s="372">
        <v>13</v>
      </c>
      <c r="D172" s="229">
        <v>0.5</v>
      </c>
      <c r="E172" s="372" t="s">
        <v>145</v>
      </c>
      <c r="F172" s="372" t="s">
        <v>178</v>
      </c>
      <c r="G172" s="372">
        <v>360</v>
      </c>
      <c r="H172" s="221"/>
      <c r="I172" s="221"/>
      <c r="J172" s="162"/>
      <c r="K172" s="226" t="e">
        <f>ROUND(G172/J172,2)</f>
        <v>#DIV/0!</v>
      </c>
      <c r="L172" s="260"/>
      <c r="M172" s="103" t="e">
        <f>ROUND(K172*L172,2)</f>
        <v>#DIV/0!</v>
      </c>
      <c r="N172" s="222">
        <v>0.08</v>
      </c>
      <c r="O172" s="103" t="e">
        <f>ROUND(M172*N172+M172,2)</f>
        <v>#DIV/0!</v>
      </c>
      <c r="Q172" s="231"/>
    </row>
    <row r="173" spans="1:17" s="2" customFormat="1" ht="36" customHeight="1">
      <c r="A173" s="131">
        <v>5</v>
      </c>
      <c r="B173" s="372" t="s">
        <v>193</v>
      </c>
      <c r="C173" s="372">
        <v>13</v>
      </c>
      <c r="D173" s="229">
        <v>0.5</v>
      </c>
      <c r="E173" s="372" t="s">
        <v>145</v>
      </c>
      <c r="F173" s="372" t="s">
        <v>178</v>
      </c>
      <c r="G173" s="372">
        <v>216</v>
      </c>
      <c r="H173" s="221"/>
      <c r="I173" s="221"/>
      <c r="J173" s="98"/>
      <c r="K173" s="226" t="e">
        <f>ROUND(G173/J173,2)</f>
        <v>#DIV/0!</v>
      </c>
      <c r="L173" s="260"/>
      <c r="M173" s="103" t="e">
        <f>ROUND(K173*L173,2)</f>
        <v>#DIV/0!</v>
      </c>
      <c r="N173" s="222">
        <v>0.08</v>
      </c>
      <c r="O173" s="103" t="e">
        <f>ROUND(M173*N173+M173,2)</f>
        <v>#DIV/0!</v>
      </c>
      <c r="Q173" s="231"/>
    </row>
    <row r="174" spans="1:17" s="2" customFormat="1" ht="35.25" customHeight="1">
      <c r="A174" s="105"/>
      <c r="B174" s="106"/>
      <c r="C174" s="106"/>
      <c r="D174" s="107"/>
      <c r="E174" s="107"/>
      <c r="F174" s="108"/>
      <c r="G174" s="106"/>
      <c r="H174" s="106"/>
      <c r="I174" s="109"/>
      <c r="J174" s="109"/>
      <c r="K174" s="109"/>
      <c r="L174" s="223" t="s">
        <v>17</v>
      </c>
      <c r="M174" s="111" t="e">
        <f>SUM(M169:M173)</f>
        <v>#DIV/0!</v>
      </c>
      <c r="N174" s="109"/>
      <c r="O174" s="157" t="e">
        <f>SUM(O169:O173)</f>
        <v>#DIV/0!</v>
      </c>
      <c r="Q174" s="231"/>
    </row>
    <row r="175" spans="1:17" s="4" customFormat="1" ht="15" customHeight="1">
      <c r="A175" s="7" t="s">
        <v>18</v>
      </c>
      <c r="B175" s="30" t="s">
        <v>22</v>
      </c>
      <c r="C175" s="6"/>
      <c r="D175" s="5"/>
      <c r="F175" s="6"/>
      <c r="G175" s="9"/>
      <c r="H175" s="10"/>
      <c r="I175" s="9"/>
      <c r="J175" s="6"/>
      <c r="K175" s="31"/>
      <c r="L175" s="11"/>
    </row>
    <row r="176" spans="1:17" s="4" customFormat="1" ht="15" customHeight="1">
      <c r="A176" s="409" t="s">
        <v>23</v>
      </c>
      <c r="B176" s="410"/>
      <c r="C176" s="410"/>
      <c r="D176" s="410"/>
      <c r="E176" s="410"/>
      <c r="F176" s="410"/>
      <c r="G176" s="410"/>
      <c r="H176" s="410"/>
      <c r="I176" s="410"/>
      <c r="J176" s="410"/>
      <c r="K176" s="411"/>
      <c r="L176" s="12"/>
      <c r="M176" s="13" t="s">
        <v>24</v>
      </c>
    </row>
    <row r="177" spans="1:15" s="4" customFormat="1" ht="15" customHeight="1">
      <c r="A177" s="409" t="s">
        <v>25</v>
      </c>
      <c r="B177" s="410"/>
      <c r="C177" s="410"/>
      <c r="D177" s="410"/>
      <c r="E177" s="410"/>
      <c r="F177" s="410"/>
      <c r="G177" s="410"/>
      <c r="H177" s="410"/>
      <c r="I177" s="410"/>
      <c r="J177" s="410"/>
      <c r="K177" s="411"/>
      <c r="L177" s="12"/>
      <c r="M177" s="13" t="s">
        <v>24</v>
      </c>
    </row>
    <row r="178" spans="1:15" s="4" customFormat="1" ht="15" customHeight="1">
      <c r="A178" s="409" t="s">
        <v>26</v>
      </c>
      <c r="B178" s="410"/>
      <c r="C178" s="410"/>
      <c r="D178" s="410"/>
      <c r="E178" s="410"/>
      <c r="F178" s="410"/>
      <c r="G178" s="410"/>
      <c r="H178" s="410"/>
      <c r="I178" s="410"/>
      <c r="J178" s="410"/>
      <c r="K178" s="411"/>
      <c r="L178" s="12"/>
      <c r="M178" s="13" t="s">
        <v>24</v>
      </c>
    </row>
    <row r="179" spans="1:15" s="2" customFormat="1" ht="18" customHeight="1">
      <c r="B179" s="113" t="s">
        <v>16</v>
      </c>
      <c r="C179" s="80"/>
      <c r="D179" s="80"/>
      <c r="E179" s="80"/>
      <c r="F179" s="80"/>
      <c r="G179" s="55"/>
      <c r="H179" s="55"/>
      <c r="J179" s="81"/>
      <c r="K179" s="81"/>
      <c r="L179" s="55"/>
    </row>
    <row r="180" spans="1:15" s="2" customFormat="1" ht="18" customHeight="1">
      <c r="A180" s="125" t="s">
        <v>18</v>
      </c>
      <c r="B180" s="87" t="s">
        <v>452</v>
      </c>
      <c r="C180" s="379"/>
      <c r="D180" s="379"/>
      <c r="E180" s="379"/>
      <c r="F180" s="379"/>
      <c r="G180" s="116"/>
      <c r="H180" s="55"/>
      <c r="J180" s="81"/>
      <c r="K180" s="81"/>
      <c r="L180" s="55"/>
    </row>
    <row r="181" spans="1:15" s="2" customFormat="1" ht="22.95" customHeight="1">
      <c r="A181" s="59" t="s">
        <v>18</v>
      </c>
      <c r="B181" s="431" t="s">
        <v>262</v>
      </c>
      <c r="C181" s="431"/>
      <c r="D181" s="431"/>
      <c r="E181" s="431"/>
      <c r="F181" s="431"/>
      <c r="G181" s="431"/>
      <c r="H181" s="431"/>
      <c r="I181" s="431"/>
      <c r="J181" s="431"/>
      <c r="K181" s="431"/>
      <c r="L181" s="431"/>
      <c r="M181" s="431"/>
      <c r="N181" s="431"/>
      <c r="O181" s="431"/>
    </row>
    <row r="182" spans="1:15" s="2" customFormat="1" ht="19.95" customHeight="1">
      <c r="A182" s="59" t="s">
        <v>18</v>
      </c>
      <c r="B182" s="126" t="s">
        <v>263</v>
      </c>
      <c r="C182" s="64"/>
      <c r="D182" s="64"/>
      <c r="E182" s="64"/>
      <c r="F182" s="64"/>
      <c r="G182" s="64"/>
      <c r="H182" s="64"/>
      <c r="I182" s="64"/>
      <c r="J182" s="64"/>
      <c r="K182" s="234"/>
      <c r="L182" s="234"/>
      <c r="M182" s="234"/>
      <c r="N182" s="234"/>
      <c r="O182" s="234"/>
    </row>
    <row r="183" spans="1:15" s="2" customFormat="1" ht="15" customHeight="1">
      <c r="A183" s="59" t="s">
        <v>18</v>
      </c>
      <c r="B183" s="83" t="s">
        <v>20</v>
      </c>
      <c r="C183" s="83"/>
      <c r="D183" s="83"/>
      <c r="E183" s="83"/>
      <c r="F183" s="83"/>
      <c r="G183" s="83"/>
      <c r="H183" s="83"/>
      <c r="I183" s="83"/>
    </row>
    <row r="184" spans="1:15" s="2" customFormat="1" ht="15" customHeight="1">
      <c r="A184" s="59" t="s">
        <v>18</v>
      </c>
      <c r="B184" s="83" t="s">
        <v>221</v>
      </c>
      <c r="C184" s="83"/>
      <c r="D184" s="83"/>
      <c r="E184" s="83"/>
      <c r="F184" s="83"/>
      <c r="G184" s="83"/>
      <c r="H184" s="83"/>
      <c r="I184" s="83"/>
      <c r="L184" s="83"/>
    </row>
    <row r="185" spans="1:15" s="4" customFormat="1">
      <c r="A185" s="15" t="s">
        <v>18</v>
      </c>
      <c r="B185" s="16" t="s">
        <v>30</v>
      </c>
      <c r="C185" s="16"/>
      <c r="D185" s="16"/>
      <c r="E185" s="16"/>
      <c r="F185" s="16"/>
      <c r="G185" s="16"/>
      <c r="H185" s="16"/>
      <c r="I185" s="16"/>
      <c r="J185" s="15"/>
      <c r="K185" s="29"/>
    </row>
    <row r="186" spans="1:15" s="2" customFormat="1" ht="15" customHeight="1">
      <c r="A186" s="59" t="s">
        <v>18</v>
      </c>
      <c r="B186" s="432" t="s">
        <v>210</v>
      </c>
      <c r="C186" s="432"/>
      <c r="D186" s="432"/>
      <c r="E186" s="432"/>
      <c r="F186" s="432"/>
      <c r="G186" s="432"/>
      <c r="H186" s="432"/>
      <c r="I186" s="432"/>
      <c r="J186" s="432"/>
      <c r="K186" s="432"/>
      <c r="L186" s="432"/>
      <c r="M186" s="432"/>
      <c r="N186" s="432"/>
      <c r="O186" s="432"/>
    </row>
    <row r="187" spans="1:15" s="2" customFormat="1" ht="15" customHeight="1">
      <c r="B187" s="86" t="s">
        <v>222</v>
      </c>
      <c r="C187" s="86"/>
      <c r="D187" s="86"/>
      <c r="E187" s="86"/>
      <c r="F187" s="86"/>
      <c r="G187" s="86"/>
      <c r="H187" s="86"/>
      <c r="I187" s="86"/>
      <c r="J187" s="86"/>
      <c r="K187" s="86"/>
      <c r="L187" s="86"/>
      <c r="M187" s="86"/>
      <c r="N187" s="86"/>
      <c r="O187" s="86"/>
    </row>
    <row r="188" spans="1:15" s="2" customFormat="1" ht="15" customHeight="1">
      <c r="A188" s="59"/>
      <c r="B188" s="84" t="s">
        <v>211</v>
      </c>
      <c r="C188" s="85"/>
      <c r="D188" s="85"/>
      <c r="E188" s="85"/>
      <c r="F188" s="85"/>
      <c r="G188" s="85"/>
      <c r="H188" s="85"/>
      <c r="I188" s="85"/>
      <c r="J188" s="85"/>
      <c r="K188" s="122"/>
      <c r="L188" s="122"/>
      <c r="M188" s="124"/>
      <c r="N188" s="86"/>
      <c r="O188" s="86"/>
    </row>
    <row r="189" spans="1:15" s="2" customFormat="1" ht="15" customHeight="1">
      <c r="A189" s="59"/>
      <c r="B189" s="64"/>
      <c r="C189" s="64"/>
      <c r="D189" s="64"/>
      <c r="E189" s="64"/>
      <c r="F189" s="64"/>
      <c r="G189" s="64"/>
      <c r="H189" s="64"/>
      <c r="I189" s="64"/>
      <c r="J189" s="64"/>
      <c r="K189" s="224"/>
      <c r="L189" s="224"/>
      <c r="M189" s="224"/>
      <c r="N189" s="148"/>
    </row>
    <row r="190" spans="1:15" s="4" customFormat="1">
      <c r="H190" s="25"/>
      <c r="I190" s="25"/>
      <c r="J190" s="26"/>
      <c r="K190" s="27" t="s">
        <v>27</v>
      </c>
      <c r="L190" s="25"/>
      <c r="M190" s="25"/>
    </row>
    <row r="191" spans="1:15" s="2" customFormat="1" ht="12.75" customHeight="1">
      <c r="A191" s="43" t="s">
        <v>426</v>
      </c>
      <c r="B191" s="1"/>
      <c r="C191" s="1"/>
      <c r="D191" s="1"/>
      <c r="E191" s="1"/>
      <c r="F191" s="1"/>
      <c r="G191" s="36"/>
      <c r="H191" s="36"/>
      <c r="I191" s="36"/>
      <c r="J191" s="36"/>
      <c r="K191" s="36"/>
      <c r="L191" s="36"/>
      <c r="M191" s="36"/>
      <c r="N191" s="36"/>
      <c r="O191" s="36"/>
    </row>
    <row r="192" spans="1:15" ht="51">
      <c r="A192" s="88" t="s">
        <v>115</v>
      </c>
      <c r="B192" s="88" t="s">
        <v>116</v>
      </c>
      <c r="C192" s="89" t="s">
        <v>212</v>
      </c>
      <c r="D192" s="89" t="s">
        <v>119</v>
      </c>
      <c r="E192" s="88" t="s">
        <v>120</v>
      </c>
      <c r="F192" s="88" t="s">
        <v>117</v>
      </c>
      <c r="G192" s="88" t="s">
        <v>447</v>
      </c>
      <c r="H192" s="88" t="s">
        <v>121</v>
      </c>
      <c r="I192" s="90" t="s">
        <v>122</v>
      </c>
      <c r="J192" s="45" t="s">
        <v>214</v>
      </c>
      <c r="K192" s="45" t="s">
        <v>36</v>
      </c>
      <c r="L192" s="45" t="s">
        <v>37</v>
      </c>
      <c r="M192" s="45" t="s">
        <v>126</v>
      </c>
      <c r="N192" s="45" t="s">
        <v>127</v>
      </c>
      <c r="O192" s="45" t="s">
        <v>128</v>
      </c>
    </row>
    <row r="193" spans="1:17" s="2" customFormat="1" ht="14.4" customHeight="1">
      <c r="A193" s="41" t="s">
        <v>2</v>
      </c>
      <c r="B193" s="41" t="s">
        <v>3</v>
      </c>
      <c r="C193" s="41" t="s">
        <v>4</v>
      </c>
      <c r="D193" s="41" t="s">
        <v>5</v>
      </c>
      <c r="E193" s="41" t="s">
        <v>6</v>
      </c>
      <c r="F193" s="41" t="s">
        <v>7</v>
      </c>
      <c r="G193" s="41" t="s">
        <v>8</v>
      </c>
      <c r="H193" s="41" t="s">
        <v>9</v>
      </c>
      <c r="I193" s="48" t="s">
        <v>10</v>
      </c>
      <c r="J193" s="41" t="s">
        <v>11</v>
      </c>
      <c r="K193" s="41" t="s">
        <v>376</v>
      </c>
      <c r="L193" s="41" t="s">
        <v>13</v>
      </c>
      <c r="M193" s="94" t="s">
        <v>216</v>
      </c>
      <c r="N193" s="94" t="s">
        <v>217</v>
      </c>
      <c r="O193" s="94" t="s">
        <v>131</v>
      </c>
    </row>
    <row r="194" spans="1:17" s="2" customFormat="1" ht="15" customHeight="1">
      <c r="A194" s="131">
        <v>1</v>
      </c>
      <c r="B194" s="39">
        <v>2</v>
      </c>
      <c r="C194" s="39" t="s">
        <v>264</v>
      </c>
      <c r="D194" s="235">
        <v>0.375</v>
      </c>
      <c r="E194" s="39" t="s">
        <v>229</v>
      </c>
      <c r="F194" s="39" t="s">
        <v>133</v>
      </c>
      <c r="G194" s="39">
        <v>144</v>
      </c>
      <c r="H194" s="221"/>
      <c r="I194" s="221"/>
      <c r="J194" s="162"/>
      <c r="K194" s="226" t="e">
        <f t="shared" ref="K194:K221" si="8">ROUND(G194/J194,2)</f>
        <v>#DIV/0!</v>
      </c>
      <c r="L194" s="305"/>
      <c r="M194" s="103" t="e">
        <f t="shared" ref="M194:M210" si="9">ROUND(K194*L194,2)</f>
        <v>#DIV/0!</v>
      </c>
      <c r="N194" s="222">
        <v>0.08</v>
      </c>
      <c r="O194" s="103" t="e">
        <f t="shared" ref="O194:O210" si="10">ROUND(M194*N194+M194,2)</f>
        <v>#DIV/0!</v>
      </c>
    </row>
    <row r="195" spans="1:17" s="2" customFormat="1" ht="20.100000000000001" customHeight="1">
      <c r="A195" s="131">
        <v>2</v>
      </c>
      <c r="B195" s="39">
        <v>2</v>
      </c>
      <c r="C195" s="39">
        <v>35</v>
      </c>
      <c r="D195" s="235">
        <v>0.375</v>
      </c>
      <c r="E195" s="39" t="s">
        <v>229</v>
      </c>
      <c r="F195" s="39" t="s">
        <v>133</v>
      </c>
      <c r="G195" s="39">
        <v>144</v>
      </c>
      <c r="H195" s="221"/>
      <c r="I195" s="221"/>
      <c r="J195" s="162"/>
      <c r="K195" s="226" t="e">
        <f t="shared" si="8"/>
        <v>#DIV/0!</v>
      </c>
      <c r="L195" s="305"/>
      <c r="M195" s="103" t="e">
        <f t="shared" si="9"/>
        <v>#DIV/0!</v>
      </c>
      <c r="N195" s="222">
        <v>0.08</v>
      </c>
      <c r="O195" s="103" t="e">
        <f t="shared" si="10"/>
        <v>#DIV/0!</v>
      </c>
      <c r="Q195" s="231"/>
    </row>
    <row r="196" spans="1:17" s="2" customFormat="1" ht="20.100000000000001" customHeight="1">
      <c r="A196" s="131">
        <v>3</v>
      </c>
      <c r="B196" s="39">
        <v>1</v>
      </c>
      <c r="C196" s="39">
        <v>40</v>
      </c>
      <c r="D196" s="235">
        <v>0.5</v>
      </c>
      <c r="E196" s="39" t="s">
        <v>229</v>
      </c>
      <c r="F196" s="39" t="s">
        <v>133</v>
      </c>
      <c r="G196" s="39">
        <v>144</v>
      </c>
      <c r="H196" s="221"/>
      <c r="I196" s="221"/>
      <c r="J196" s="162"/>
      <c r="K196" s="226" t="e">
        <f t="shared" si="8"/>
        <v>#DIV/0!</v>
      </c>
      <c r="L196" s="305"/>
      <c r="M196" s="103" t="e">
        <f t="shared" si="9"/>
        <v>#DIV/0!</v>
      </c>
      <c r="N196" s="222">
        <v>0.08</v>
      </c>
      <c r="O196" s="103" t="e">
        <f t="shared" si="10"/>
        <v>#DIV/0!</v>
      </c>
      <c r="Q196" s="231"/>
    </row>
    <row r="197" spans="1:17" s="2" customFormat="1" ht="20.100000000000001" customHeight="1">
      <c r="A197" s="131">
        <v>4</v>
      </c>
      <c r="B197" s="39">
        <v>1</v>
      </c>
      <c r="C197" s="39">
        <v>35</v>
      </c>
      <c r="D197" s="235">
        <v>0.375</v>
      </c>
      <c r="E197" s="39" t="s">
        <v>229</v>
      </c>
      <c r="F197" s="39" t="s">
        <v>133</v>
      </c>
      <c r="G197" s="39">
        <v>144</v>
      </c>
      <c r="H197" s="221"/>
      <c r="I197" s="221"/>
      <c r="J197" s="162"/>
      <c r="K197" s="226" t="e">
        <f t="shared" si="8"/>
        <v>#DIV/0!</v>
      </c>
      <c r="L197" s="305"/>
      <c r="M197" s="103" t="e">
        <f t="shared" si="9"/>
        <v>#DIV/0!</v>
      </c>
      <c r="N197" s="222">
        <v>0.08</v>
      </c>
      <c r="O197" s="103" t="e">
        <f t="shared" si="10"/>
        <v>#DIV/0!</v>
      </c>
      <c r="Q197" s="231"/>
    </row>
    <row r="198" spans="1:17" s="2" customFormat="1" ht="20.100000000000001" customHeight="1">
      <c r="A198" s="131">
        <v>5</v>
      </c>
      <c r="B198" s="39">
        <v>1</v>
      </c>
      <c r="C198" s="39">
        <v>30</v>
      </c>
      <c r="D198" s="235">
        <v>0.375</v>
      </c>
      <c r="E198" s="39" t="s">
        <v>229</v>
      </c>
      <c r="F198" s="39" t="s">
        <v>133</v>
      </c>
      <c r="G198" s="39">
        <v>144</v>
      </c>
      <c r="H198" s="221"/>
      <c r="I198" s="221"/>
      <c r="J198" s="98"/>
      <c r="K198" s="226" t="e">
        <f t="shared" si="8"/>
        <v>#DIV/0!</v>
      </c>
      <c r="L198" s="305"/>
      <c r="M198" s="103" t="e">
        <f t="shared" si="9"/>
        <v>#DIV/0!</v>
      </c>
      <c r="N198" s="222">
        <v>0.08</v>
      </c>
      <c r="O198" s="103" t="e">
        <f t="shared" si="10"/>
        <v>#DIV/0!</v>
      </c>
      <c r="Q198" s="231"/>
    </row>
    <row r="199" spans="1:17" s="2" customFormat="1" ht="20.100000000000001" customHeight="1">
      <c r="A199" s="131">
        <v>6</v>
      </c>
      <c r="B199" s="39">
        <v>0</v>
      </c>
      <c r="C199" s="39">
        <v>40</v>
      </c>
      <c r="D199" s="235">
        <v>0.5</v>
      </c>
      <c r="E199" s="39" t="s">
        <v>229</v>
      </c>
      <c r="F199" s="39" t="s">
        <v>133</v>
      </c>
      <c r="G199" s="39">
        <v>144</v>
      </c>
      <c r="H199" s="221"/>
      <c r="I199" s="221"/>
      <c r="J199" s="162"/>
      <c r="K199" s="226" t="e">
        <f t="shared" si="8"/>
        <v>#DIV/0!</v>
      </c>
      <c r="L199" s="305"/>
      <c r="M199" s="103" t="e">
        <f t="shared" si="9"/>
        <v>#DIV/0!</v>
      </c>
      <c r="N199" s="222">
        <v>0.08</v>
      </c>
      <c r="O199" s="103" t="e">
        <f t="shared" si="10"/>
        <v>#DIV/0!</v>
      </c>
      <c r="Q199" s="231"/>
    </row>
    <row r="200" spans="1:17" s="2" customFormat="1" ht="20.100000000000001" customHeight="1">
      <c r="A200" s="131">
        <v>7</v>
      </c>
      <c r="B200" s="39">
        <v>0</v>
      </c>
      <c r="C200" s="39">
        <v>35</v>
      </c>
      <c r="D200" s="235">
        <v>0.375</v>
      </c>
      <c r="E200" s="39" t="s">
        <v>229</v>
      </c>
      <c r="F200" s="39" t="s">
        <v>133</v>
      </c>
      <c r="G200" s="39">
        <v>144</v>
      </c>
      <c r="H200" s="221"/>
      <c r="I200" s="221"/>
      <c r="J200" s="162"/>
      <c r="K200" s="226" t="e">
        <f t="shared" si="8"/>
        <v>#DIV/0!</v>
      </c>
      <c r="L200" s="305"/>
      <c r="M200" s="103" t="e">
        <f t="shared" si="9"/>
        <v>#DIV/0!</v>
      </c>
      <c r="N200" s="222">
        <v>0.08</v>
      </c>
      <c r="O200" s="103" t="e">
        <f t="shared" si="10"/>
        <v>#DIV/0!</v>
      </c>
      <c r="Q200" s="231"/>
    </row>
    <row r="201" spans="1:17" s="2" customFormat="1" ht="20.100000000000001" customHeight="1">
      <c r="A201" s="131">
        <v>8</v>
      </c>
      <c r="B201" s="39">
        <v>0</v>
      </c>
      <c r="C201" s="39">
        <v>30</v>
      </c>
      <c r="D201" s="235">
        <v>0.375</v>
      </c>
      <c r="E201" s="39" t="s">
        <v>229</v>
      </c>
      <c r="F201" s="39" t="s">
        <v>133</v>
      </c>
      <c r="G201" s="39">
        <v>216</v>
      </c>
      <c r="H201" s="221"/>
      <c r="I201" s="221"/>
      <c r="J201" s="162"/>
      <c r="K201" s="226" t="e">
        <f t="shared" si="8"/>
        <v>#DIV/0!</v>
      </c>
      <c r="L201" s="305"/>
      <c r="M201" s="103" t="e">
        <f t="shared" si="9"/>
        <v>#DIV/0!</v>
      </c>
      <c r="N201" s="222">
        <v>0.08</v>
      </c>
      <c r="O201" s="103" t="e">
        <f t="shared" si="10"/>
        <v>#DIV/0!</v>
      </c>
      <c r="Q201" s="231"/>
    </row>
    <row r="202" spans="1:17" s="2" customFormat="1" ht="20.100000000000001" customHeight="1">
      <c r="A202" s="131">
        <v>9</v>
      </c>
      <c r="B202" s="39" t="s">
        <v>146</v>
      </c>
      <c r="C202" s="39" t="s">
        <v>265</v>
      </c>
      <c r="D202" s="235">
        <v>0.5</v>
      </c>
      <c r="E202" s="39" t="s">
        <v>229</v>
      </c>
      <c r="F202" s="39" t="s">
        <v>133</v>
      </c>
      <c r="G202" s="39">
        <v>216</v>
      </c>
      <c r="H202" s="221"/>
      <c r="I202" s="221"/>
      <c r="J202" s="162"/>
      <c r="K202" s="226" t="e">
        <f t="shared" si="8"/>
        <v>#DIV/0!</v>
      </c>
      <c r="L202" s="305"/>
      <c r="M202" s="103" t="e">
        <f t="shared" si="9"/>
        <v>#DIV/0!</v>
      </c>
      <c r="N202" s="222">
        <v>0.08</v>
      </c>
      <c r="O202" s="103" t="e">
        <f t="shared" si="10"/>
        <v>#DIV/0!</v>
      </c>
      <c r="Q202" s="231"/>
    </row>
    <row r="203" spans="1:17" s="2" customFormat="1" ht="20.100000000000001" customHeight="1">
      <c r="A203" s="131">
        <v>10</v>
      </c>
      <c r="B203" s="39" t="s">
        <v>146</v>
      </c>
      <c r="C203" s="39">
        <v>30</v>
      </c>
      <c r="D203" s="235">
        <v>0.375</v>
      </c>
      <c r="E203" s="39" t="s">
        <v>229</v>
      </c>
      <c r="F203" s="39" t="s">
        <v>133</v>
      </c>
      <c r="G203" s="39">
        <v>288</v>
      </c>
      <c r="H203" s="221"/>
      <c r="I203" s="221"/>
      <c r="J203" s="98"/>
      <c r="K203" s="226" t="e">
        <f t="shared" si="8"/>
        <v>#DIV/0!</v>
      </c>
      <c r="L203" s="305"/>
      <c r="M203" s="103" t="e">
        <f t="shared" si="9"/>
        <v>#DIV/0!</v>
      </c>
      <c r="N203" s="222">
        <v>0.08</v>
      </c>
      <c r="O203" s="103" t="e">
        <f t="shared" si="10"/>
        <v>#DIV/0!</v>
      </c>
      <c r="Q203" s="231"/>
    </row>
    <row r="204" spans="1:17" s="2" customFormat="1" ht="20.100000000000001" customHeight="1">
      <c r="A204" s="131">
        <v>11</v>
      </c>
      <c r="B204" s="39" t="s">
        <v>146</v>
      </c>
      <c r="C204" s="39">
        <v>24</v>
      </c>
      <c r="D204" s="235">
        <v>0.375</v>
      </c>
      <c r="E204" s="39" t="s">
        <v>229</v>
      </c>
      <c r="F204" s="39" t="s">
        <v>133</v>
      </c>
      <c r="G204" s="39">
        <v>432</v>
      </c>
      <c r="H204" s="221"/>
      <c r="I204" s="221"/>
      <c r="J204" s="162"/>
      <c r="K204" s="226" t="e">
        <f t="shared" si="8"/>
        <v>#DIV/0!</v>
      </c>
      <c r="L204" s="305"/>
      <c r="M204" s="103" t="e">
        <f t="shared" si="9"/>
        <v>#DIV/0!</v>
      </c>
      <c r="N204" s="222">
        <v>0.08</v>
      </c>
      <c r="O204" s="103" t="e">
        <f t="shared" si="10"/>
        <v>#DIV/0!</v>
      </c>
      <c r="Q204" s="231"/>
    </row>
    <row r="205" spans="1:17" s="2" customFormat="1" ht="20.100000000000001" customHeight="1">
      <c r="A205" s="131">
        <v>12</v>
      </c>
      <c r="B205" s="39" t="s">
        <v>143</v>
      </c>
      <c r="C205" s="39" t="s">
        <v>265</v>
      </c>
      <c r="D205" s="235">
        <v>0.5</v>
      </c>
      <c r="E205" s="39" t="s">
        <v>229</v>
      </c>
      <c r="F205" s="39" t="s">
        <v>178</v>
      </c>
      <c r="G205" s="39">
        <v>216</v>
      </c>
      <c r="H205" s="221"/>
      <c r="I205" s="221"/>
      <c r="J205" s="162"/>
      <c r="K205" s="226" t="e">
        <f t="shared" si="8"/>
        <v>#DIV/0!</v>
      </c>
      <c r="L205" s="305"/>
      <c r="M205" s="103" t="e">
        <f t="shared" si="9"/>
        <v>#DIV/0!</v>
      </c>
      <c r="N205" s="222">
        <v>0.08</v>
      </c>
      <c r="O205" s="103" t="e">
        <f t="shared" si="10"/>
        <v>#DIV/0!</v>
      </c>
      <c r="Q205" s="231"/>
    </row>
    <row r="206" spans="1:17" s="2" customFormat="1" ht="20.100000000000001" customHeight="1">
      <c r="A206" s="131">
        <v>13</v>
      </c>
      <c r="B206" s="39" t="s">
        <v>143</v>
      </c>
      <c r="C206" s="39">
        <v>30</v>
      </c>
      <c r="D206" s="235">
        <v>0.375</v>
      </c>
      <c r="E206" s="39" t="s">
        <v>229</v>
      </c>
      <c r="F206" s="39" t="s">
        <v>133</v>
      </c>
      <c r="G206" s="39">
        <v>288</v>
      </c>
      <c r="H206" s="221"/>
      <c r="I206" s="221"/>
      <c r="J206" s="162"/>
      <c r="K206" s="226" t="e">
        <f t="shared" si="8"/>
        <v>#DIV/0!</v>
      </c>
      <c r="L206" s="305"/>
      <c r="M206" s="103" t="e">
        <f t="shared" si="9"/>
        <v>#DIV/0!</v>
      </c>
      <c r="N206" s="222">
        <v>0.08</v>
      </c>
      <c r="O206" s="103" t="e">
        <f t="shared" si="10"/>
        <v>#DIV/0!</v>
      </c>
      <c r="Q206" s="231"/>
    </row>
    <row r="207" spans="1:17" s="2" customFormat="1" ht="20.100000000000001" customHeight="1">
      <c r="A207" s="131">
        <v>14</v>
      </c>
      <c r="B207" s="39" t="s">
        <v>143</v>
      </c>
      <c r="C207" s="39">
        <v>24</v>
      </c>
      <c r="D207" s="235">
        <v>0.375</v>
      </c>
      <c r="E207" s="39" t="s">
        <v>229</v>
      </c>
      <c r="F207" s="39" t="s">
        <v>133</v>
      </c>
      <c r="G207" s="39">
        <v>576</v>
      </c>
      <c r="H207" s="221"/>
      <c r="I207" s="221"/>
      <c r="J207" s="162"/>
      <c r="K207" s="226" t="e">
        <f t="shared" si="8"/>
        <v>#DIV/0!</v>
      </c>
      <c r="L207" s="305"/>
      <c r="M207" s="103" t="e">
        <f t="shared" si="9"/>
        <v>#DIV/0!</v>
      </c>
      <c r="N207" s="222">
        <v>0.08</v>
      </c>
      <c r="O207" s="103" t="e">
        <f t="shared" si="10"/>
        <v>#DIV/0!</v>
      </c>
      <c r="Q207" s="231"/>
    </row>
    <row r="208" spans="1:17" s="2" customFormat="1" ht="20.100000000000001" customHeight="1">
      <c r="A208" s="131">
        <v>15</v>
      </c>
      <c r="B208" s="39" t="s">
        <v>143</v>
      </c>
      <c r="C208" s="39">
        <v>19</v>
      </c>
      <c r="D208" s="235">
        <v>0.375</v>
      </c>
      <c r="E208" s="39" t="s">
        <v>229</v>
      </c>
      <c r="F208" s="39" t="s">
        <v>178</v>
      </c>
      <c r="G208" s="39">
        <v>504</v>
      </c>
      <c r="H208" s="221"/>
      <c r="I208" s="221"/>
      <c r="J208" s="98"/>
      <c r="K208" s="226" t="e">
        <f t="shared" si="8"/>
        <v>#DIV/0!</v>
      </c>
      <c r="L208" s="305"/>
      <c r="M208" s="103" t="e">
        <f t="shared" si="9"/>
        <v>#DIV/0!</v>
      </c>
      <c r="N208" s="222">
        <v>0.08</v>
      </c>
      <c r="O208" s="103" t="e">
        <f t="shared" si="10"/>
        <v>#DIV/0!</v>
      </c>
      <c r="Q208" s="231"/>
    </row>
    <row r="209" spans="1:17" s="2" customFormat="1" ht="20.100000000000001" customHeight="1">
      <c r="A209" s="131">
        <v>16</v>
      </c>
      <c r="B209" s="39" t="s">
        <v>143</v>
      </c>
      <c r="C209" s="39">
        <v>16</v>
      </c>
      <c r="D209" s="235">
        <v>0.375</v>
      </c>
      <c r="E209" s="39" t="s">
        <v>229</v>
      </c>
      <c r="F209" s="39" t="s">
        <v>178</v>
      </c>
      <c r="G209" s="39">
        <v>1080</v>
      </c>
      <c r="H209" s="221"/>
      <c r="I209" s="221"/>
      <c r="J209" s="162"/>
      <c r="K209" s="226" t="e">
        <f t="shared" si="8"/>
        <v>#DIV/0!</v>
      </c>
      <c r="L209" s="305"/>
      <c r="M209" s="103" t="e">
        <f t="shared" si="9"/>
        <v>#DIV/0!</v>
      </c>
      <c r="N209" s="222">
        <v>0.08</v>
      </c>
      <c r="O209" s="103" t="e">
        <f t="shared" si="10"/>
        <v>#DIV/0!</v>
      </c>
      <c r="Q209" s="231"/>
    </row>
    <row r="210" spans="1:17" s="2" customFormat="1" ht="20.100000000000001" customHeight="1">
      <c r="A210" s="131">
        <v>17</v>
      </c>
      <c r="B210" s="39" t="s">
        <v>157</v>
      </c>
      <c r="C210" s="39">
        <v>24</v>
      </c>
      <c r="D210" s="235">
        <v>0.375</v>
      </c>
      <c r="E210" s="39" t="s">
        <v>229</v>
      </c>
      <c r="F210" s="39">
        <v>45</v>
      </c>
      <c r="G210" s="39">
        <v>144</v>
      </c>
      <c r="H210" s="221"/>
      <c r="I210" s="221"/>
      <c r="J210" s="162"/>
      <c r="K210" s="226" t="e">
        <f t="shared" si="8"/>
        <v>#DIV/0!</v>
      </c>
      <c r="L210" s="305"/>
      <c r="M210" s="103" t="e">
        <f t="shared" si="9"/>
        <v>#DIV/0!</v>
      </c>
      <c r="N210" s="222">
        <v>0.08</v>
      </c>
      <c r="O210" s="103" t="e">
        <f t="shared" si="10"/>
        <v>#DIV/0!</v>
      </c>
      <c r="Q210" s="231"/>
    </row>
    <row r="211" spans="1:17" s="2" customFormat="1" ht="20.100000000000001" customHeight="1">
      <c r="A211" s="43" t="s">
        <v>426</v>
      </c>
      <c r="B211" s="1"/>
      <c r="C211" s="1"/>
      <c r="D211" s="1"/>
      <c r="E211" s="1"/>
      <c r="F211" s="1"/>
      <c r="G211" s="36"/>
      <c r="H211" s="36"/>
      <c r="I211" s="36"/>
      <c r="J211" s="36"/>
      <c r="K211" s="36"/>
      <c r="L211" s="36"/>
      <c r="M211" s="36"/>
      <c r="N211" s="36"/>
      <c r="O211" s="36"/>
      <c r="Q211" s="231"/>
    </row>
    <row r="212" spans="1:17" ht="51">
      <c r="A212" s="88" t="s">
        <v>115</v>
      </c>
      <c r="B212" s="88" t="s">
        <v>116</v>
      </c>
      <c r="C212" s="89" t="s">
        <v>212</v>
      </c>
      <c r="D212" s="89" t="s">
        <v>119</v>
      </c>
      <c r="E212" s="88" t="s">
        <v>120</v>
      </c>
      <c r="F212" s="88" t="s">
        <v>117</v>
      </c>
      <c r="G212" s="88" t="s">
        <v>447</v>
      </c>
      <c r="H212" s="88" t="s">
        <v>121</v>
      </c>
      <c r="I212" s="90" t="s">
        <v>122</v>
      </c>
      <c r="J212" s="45" t="s">
        <v>214</v>
      </c>
      <c r="K212" s="45" t="s">
        <v>36</v>
      </c>
      <c r="L212" s="45" t="s">
        <v>37</v>
      </c>
      <c r="M212" s="45" t="s">
        <v>126</v>
      </c>
      <c r="N212" s="45" t="s">
        <v>127</v>
      </c>
      <c r="O212" s="45" t="s">
        <v>128</v>
      </c>
    </row>
    <row r="213" spans="1:17" s="2" customFormat="1" ht="14.4" customHeight="1">
      <c r="A213" s="41" t="s">
        <v>2</v>
      </c>
      <c r="B213" s="41" t="s">
        <v>3</v>
      </c>
      <c r="C213" s="41" t="s">
        <v>4</v>
      </c>
      <c r="D213" s="41" t="s">
        <v>5</v>
      </c>
      <c r="E213" s="41" t="s">
        <v>6</v>
      </c>
      <c r="F213" s="41" t="s">
        <v>7</v>
      </c>
      <c r="G213" s="41" t="s">
        <v>8</v>
      </c>
      <c r="H213" s="41" t="s">
        <v>9</v>
      </c>
      <c r="I213" s="48" t="s">
        <v>10</v>
      </c>
      <c r="J213" s="41" t="s">
        <v>11</v>
      </c>
      <c r="K213" s="41" t="s">
        <v>376</v>
      </c>
      <c r="L213" s="41" t="s">
        <v>13</v>
      </c>
      <c r="M213" s="94" t="s">
        <v>216</v>
      </c>
      <c r="N213" s="94" t="s">
        <v>217</v>
      </c>
      <c r="O213" s="94" t="s">
        <v>131</v>
      </c>
    </row>
    <row r="214" spans="1:17" s="2" customFormat="1" ht="15" customHeight="1">
      <c r="A214" s="131">
        <v>18</v>
      </c>
      <c r="B214" s="39" t="s">
        <v>157</v>
      </c>
      <c r="C214" s="39">
        <v>19</v>
      </c>
      <c r="D214" s="235">
        <v>0.375</v>
      </c>
      <c r="E214" s="39" t="s">
        <v>229</v>
      </c>
      <c r="F214" s="39">
        <v>45</v>
      </c>
      <c r="G214" s="39">
        <f>'[1]PAKIETY-16-38-MODYFIKACJA'!P180</f>
        <v>1080</v>
      </c>
      <c r="H214" s="221"/>
      <c r="I214" s="306"/>
      <c r="J214" s="310"/>
      <c r="K214" s="249" t="e">
        <f t="shared" si="8"/>
        <v>#DIV/0!</v>
      </c>
      <c r="L214" s="305"/>
      <c r="M214" s="253" t="e">
        <f t="shared" ref="M214:M221" si="11">ROUND(K214*L214,2)</f>
        <v>#DIV/0!</v>
      </c>
      <c r="N214" s="222">
        <v>0.08</v>
      </c>
      <c r="O214" s="103" t="e">
        <f t="shared" ref="O214:O221" si="12">ROUND(M214*N214+M214,2)</f>
        <v>#DIV/0!</v>
      </c>
    </row>
    <row r="215" spans="1:17" s="2" customFormat="1" ht="20.100000000000001" customHeight="1">
      <c r="A215" s="131">
        <v>19</v>
      </c>
      <c r="B215" s="39" t="s">
        <v>157</v>
      </c>
      <c r="C215" s="39">
        <v>16</v>
      </c>
      <c r="D215" s="235">
        <v>0.375</v>
      </c>
      <c r="E215" s="39" t="s">
        <v>229</v>
      </c>
      <c r="F215" s="39">
        <v>45</v>
      </c>
      <c r="G215" s="39">
        <f>'[1]PAKIETY-16-38-MODYFIKACJA'!P181</f>
        <v>1440</v>
      </c>
      <c r="H215" s="221"/>
      <c r="I215" s="306"/>
      <c r="J215" s="310"/>
      <c r="K215" s="249" t="e">
        <f t="shared" si="8"/>
        <v>#DIV/0!</v>
      </c>
      <c r="L215" s="305"/>
      <c r="M215" s="253" t="e">
        <f t="shared" si="11"/>
        <v>#DIV/0!</v>
      </c>
      <c r="N215" s="222">
        <v>0.08</v>
      </c>
      <c r="O215" s="103" t="e">
        <f t="shared" si="12"/>
        <v>#DIV/0!</v>
      </c>
      <c r="Q215" s="231"/>
    </row>
    <row r="216" spans="1:17" s="2" customFormat="1" ht="20.100000000000001" customHeight="1">
      <c r="A216" s="131">
        <v>20</v>
      </c>
      <c r="B216" s="39" t="s">
        <v>179</v>
      </c>
      <c r="C216" s="39">
        <v>16</v>
      </c>
      <c r="D216" s="235">
        <v>0.375</v>
      </c>
      <c r="E216" s="39" t="s">
        <v>229</v>
      </c>
      <c r="F216" s="39">
        <v>45</v>
      </c>
      <c r="G216" s="39">
        <f>'[1]PAKIETY-16-38-MODYFIKACJA'!P182</f>
        <v>432</v>
      </c>
      <c r="H216" s="221"/>
      <c r="I216" s="306"/>
      <c r="J216" s="170"/>
      <c r="K216" s="249" t="e">
        <f t="shared" si="8"/>
        <v>#DIV/0!</v>
      </c>
      <c r="L216" s="305"/>
      <c r="M216" s="253" t="e">
        <f t="shared" si="11"/>
        <v>#DIV/0!</v>
      </c>
      <c r="N216" s="222">
        <v>0.08</v>
      </c>
      <c r="O216" s="103" t="e">
        <f t="shared" si="12"/>
        <v>#DIV/0!</v>
      </c>
      <c r="Q216" s="231"/>
    </row>
    <row r="217" spans="1:17" s="2" customFormat="1" ht="20.100000000000001" customHeight="1">
      <c r="A217" s="131">
        <v>21</v>
      </c>
      <c r="B217" s="39" t="s">
        <v>179</v>
      </c>
      <c r="C217" s="39">
        <v>12</v>
      </c>
      <c r="D217" s="235">
        <v>0.375</v>
      </c>
      <c r="E217" s="39" t="s">
        <v>229</v>
      </c>
      <c r="F217" s="39">
        <v>45</v>
      </c>
      <c r="G217" s="39">
        <f>'[1]PAKIETY-16-38-MODYFIKACJA'!P183</f>
        <v>360</v>
      </c>
      <c r="H217" s="221"/>
      <c r="I217" s="306"/>
      <c r="J217" s="310"/>
      <c r="K217" s="249" t="e">
        <f t="shared" si="8"/>
        <v>#DIV/0!</v>
      </c>
      <c r="L217" s="305"/>
      <c r="M217" s="253" t="e">
        <f t="shared" si="11"/>
        <v>#DIV/0!</v>
      </c>
      <c r="N217" s="222">
        <v>0.08</v>
      </c>
      <c r="O217" s="103" t="e">
        <f t="shared" si="12"/>
        <v>#DIV/0!</v>
      </c>
      <c r="Q217" s="231"/>
    </row>
    <row r="218" spans="1:17" s="2" customFormat="1" ht="20.100000000000001" customHeight="1">
      <c r="A218" s="236">
        <v>22</v>
      </c>
      <c r="B218" s="74" t="s">
        <v>193</v>
      </c>
      <c r="C218" s="74">
        <v>12</v>
      </c>
      <c r="D218" s="237">
        <v>0.375</v>
      </c>
      <c r="E218" s="74" t="s">
        <v>229</v>
      </c>
      <c r="F218" s="74">
        <v>45</v>
      </c>
      <c r="G218" s="74">
        <f>'[1]PAKIETY-16-38-MODYFIKACJA'!P184</f>
        <v>624</v>
      </c>
      <c r="H218" s="238"/>
      <c r="I218" s="307"/>
      <c r="J218" s="310"/>
      <c r="K218" s="265" t="e">
        <f t="shared" si="8"/>
        <v>#DIV/0!</v>
      </c>
      <c r="L218" s="305"/>
      <c r="M218" s="253" t="e">
        <f t="shared" si="11"/>
        <v>#DIV/0!</v>
      </c>
      <c r="N218" s="222">
        <v>0.08</v>
      </c>
      <c r="O218" s="103" t="e">
        <f t="shared" si="12"/>
        <v>#DIV/0!</v>
      </c>
      <c r="Q218" s="231"/>
    </row>
    <row r="219" spans="1:17" s="2" customFormat="1" ht="20.100000000000001" customHeight="1">
      <c r="A219" s="131">
        <v>23</v>
      </c>
      <c r="B219" s="39" t="s">
        <v>266</v>
      </c>
      <c r="C219" s="39">
        <v>60</v>
      </c>
      <c r="D219" s="229" t="s">
        <v>267</v>
      </c>
      <c r="E219" s="39" t="s">
        <v>163</v>
      </c>
      <c r="F219" s="39">
        <v>70</v>
      </c>
      <c r="G219" s="39">
        <f>'[1]PAKIETY-16-38-MODYFIKACJA'!P185</f>
        <v>72</v>
      </c>
      <c r="H219" s="240"/>
      <c r="I219" s="308"/>
      <c r="J219" s="310"/>
      <c r="K219" s="309" t="e">
        <f t="shared" si="8"/>
        <v>#DIV/0!</v>
      </c>
      <c r="L219" s="305"/>
      <c r="M219" s="280" t="e">
        <f t="shared" si="11"/>
        <v>#DIV/0!</v>
      </c>
      <c r="N219" s="242">
        <v>0.08</v>
      </c>
      <c r="O219" s="111" t="e">
        <f t="shared" si="12"/>
        <v>#DIV/0!</v>
      </c>
      <c r="Q219" s="231"/>
    </row>
    <row r="220" spans="1:17" s="2" customFormat="1" ht="20.100000000000001" customHeight="1">
      <c r="A220" s="131">
        <v>24</v>
      </c>
      <c r="B220" s="39" t="s">
        <v>268</v>
      </c>
      <c r="C220" s="39">
        <v>60</v>
      </c>
      <c r="D220" s="229" t="s">
        <v>267</v>
      </c>
      <c r="E220" s="39" t="s">
        <v>229</v>
      </c>
      <c r="F220" s="39">
        <v>70</v>
      </c>
      <c r="G220" s="39">
        <f>'[1]PAKIETY-16-38-MODYFIKACJA'!P186</f>
        <v>72</v>
      </c>
      <c r="H220" s="240"/>
      <c r="I220" s="308"/>
      <c r="J220" s="310"/>
      <c r="K220" s="309" t="e">
        <f t="shared" si="8"/>
        <v>#DIV/0!</v>
      </c>
      <c r="L220" s="305"/>
      <c r="M220" s="280" t="e">
        <f t="shared" si="11"/>
        <v>#DIV/0!</v>
      </c>
      <c r="N220" s="242">
        <v>0.08</v>
      </c>
      <c r="O220" s="111" t="e">
        <f t="shared" si="12"/>
        <v>#DIV/0!</v>
      </c>
      <c r="Q220" s="231"/>
    </row>
    <row r="221" spans="1:17" s="2" customFormat="1" ht="20.100000000000001" customHeight="1">
      <c r="A221" s="131">
        <v>25</v>
      </c>
      <c r="B221" s="39" t="s">
        <v>269</v>
      </c>
      <c r="C221" s="39">
        <v>60</v>
      </c>
      <c r="D221" s="229" t="s">
        <v>267</v>
      </c>
      <c r="E221" s="39" t="s">
        <v>229</v>
      </c>
      <c r="F221" s="39">
        <v>70</v>
      </c>
      <c r="G221" s="39">
        <f>'[1]PAKIETY-16-38-MODYFIKACJA'!P187</f>
        <v>48</v>
      </c>
      <c r="H221" s="240"/>
      <c r="I221" s="308"/>
      <c r="J221" s="310"/>
      <c r="K221" s="309" t="e">
        <f t="shared" si="8"/>
        <v>#DIV/0!</v>
      </c>
      <c r="L221" s="305"/>
      <c r="M221" s="280" t="e">
        <f t="shared" si="11"/>
        <v>#DIV/0!</v>
      </c>
      <c r="N221" s="242">
        <v>0.08</v>
      </c>
      <c r="O221" s="111" t="e">
        <f t="shared" si="12"/>
        <v>#DIV/0!</v>
      </c>
      <c r="Q221" s="231"/>
    </row>
    <row r="222" spans="1:17" s="2" customFormat="1" ht="20.100000000000001" customHeight="1">
      <c r="A222" s="105"/>
      <c r="B222" s="106"/>
      <c r="C222" s="106"/>
      <c r="D222" s="107"/>
      <c r="E222" s="107"/>
      <c r="F222" s="108"/>
      <c r="G222" s="106"/>
      <c r="H222" s="106"/>
      <c r="I222" s="109"/>
      <c r="J222" s="109"/>
      <c r="K222" s="109"/>
      <c r="L222" s="223" t="s">
        <v>17</v>
      </c>
      <c r="M222" s="111" t="e">
        <f>SUM(M194:M221)</f>
        <v>#DIV/0!</v>
      </c>
      <c r="N222" s="109"/>
      <c r="O222" s="157" t="e">
        <f>SUM(O194:O221)</f>
        <v>#DIV/0!</v>
      </c>
      <c r="Q222" s="231"/>
    </row>
    <row r="223" spans="1:17" s="4" customFormat="1" ht="15" customHeight="1">
      <c r="A223" s="7" t="s">
        <v>18</v>
      </c>
      <c r="B223" s="30" t="s">
        <v>22</v>
      </c>
      <c r="C223" s="6"/>
      <c r="D223" s="5"/>
      <c r="F223" s="6"/>
      <c r="G223" s="9"/>
      <c r="H223" s="10"/>
      <c r="I223" s="9"/>
      <c r="J223" s="6"/>
      <c r="K223" s="31"/>
      <c r="L223" s="11"/>
    </row>
    <row r="224" spans="1:17" s="4" customFormat="1" ht="15" customHeight="1">
      <c r="A224" s="409" t="s">
        <v>23</v>
      </c>
      <c r="B224" s="410"/>
      <c r="C224" s="410"/>
      <c r="D224" s="410"/>
      <c r="E224" s="410"/>
      <c r="F224" s="410"/>
      <c r="G224" s="410"/>
      <c r="H224" s="410"/>
      <c r="I224" s="410"/>
      <c r="J224" s="410"/>
      <c r="K224" s="411"/>
      <c r="L224" s="12"/>
      <c r="M224" s="13" t="s">
        <v>24</v>
      </c>
    </row>
    <row r="225" spans="1:15" s="4" customFormat="1" ht="15" customHeight="1">
      <c r="A225" s="409" t="s">
        <v>25</v>
      </c>
      <c r="B225" s="410"/>
      <c r="C225" s="410"/>
      <c r="D225" s="410"/>
      <c r="E225" s="410"/>
      <c r="F225" s="410"/>
      <c r="G225" s="410"/>
      <c r="H225" s="410"/>
      <c r="I225" s="410"/>
      <c r="J225" s="410"/>
      <c r="K225" s="411"/>
      <c r="L225" s="12"/>
      <c r="M225" s="13" t="s">
        <v>24</v>
      </c>
    </row>
    <row r="226" spans="1:15" s="4" customFormat="1" ht="15" customHeight="1">
      <c r="A226" s="409" t="s">
        <v>26</v>
      </c>
      <c r="B226" s="410"/>
      <c r="C226" s="410"/>
      <c r="D226" s="410"/>
      <c r="E226" s="410"/>
      <c r="F226" s="410"/>
      <c r="G226" s="410"/>
      <c r="H226" s="410"/>
      <c r="I226" s="410"/>
      <c r="J226" s="410"/>
      <c r="K226" s="411"/>
      <c r="L226" s="12"/>
      <c r="M226" s="13" t="s">
        <v>24</v>
      </c>
    </row>
    <row r="227" spans="1:15" s="2" customFormat="1" ht="18" customHeight="1">
      <c r="B227" s="113" t="s">
        <v>16</v>
      </c>
      <c r="C227" s="80"/>
      <c r="D227" s="80"/>
      <c r="E227" s="80"/>
      <c r="F227" s="80"/>
      <c r="G227" s="55"/>
      <c r="H227" s="55"/>
      <c r="J227" s="81"/>
      <c r="K227" s="81"/>
      <c r="L227" s="55"/>
    </row>
    <row r="228" spans="1:15" s="2" customFormat="1" ht="33.6" customHeight="1">
      <c r="A228" s="59" t="s">
        <v>18</v>
      </c>
      <c r="B228" s="431" t="s">
        <v>270</v>
      </c>
      <c r="C228" s="431"/>
      <c r="D228" s="431"/>
      <c r="E228" s="431"/>
      <c r="F228" s="431"/>
      <c r="G228" s="431"/>
      <c r="H228" s="431"/>
      <c r="I228" s="431"/>
      <c r="J228" s="431"/>
      <c r="K228" s="431"/>
      <c r="L228" s="431"/>
      <c r="M228" s="431"/>
      <c r="N228" s="431"/>
      <c r="O228" s="431"/>
    </row>
    <row r="229" spans="1:15" s="2" customFormat="1" ht="17.399999999999999" customHeight="1">
      <c r="A229" s="59" t="s">
        <v>18</v>
      </c>
      <c r="B229" s="117" t="s">
        <v>453</v>
      </c>
      <c r="C229" s="379"/>
      <c r="D229" s="379"/>
      <c r="E229" s="379"/>
      <c r="F229" s="379"/>
      <c r="G229" s="116"/>
      <c r="H229" s="116"/>
      <c r="J229" s="116"/>
      <c r="K229" s="81"/>
      <c r="L229" s="82"/>
      <c r="M229" s="81"/>
      <c r="N229" s="55"/>
    </row>
    <row r="230" spans="1:15" s="2" customFormat="1" ht="15" customHeight="1">
      <c r="A230" s="59" t="s">
        <v>18</v>
      </c>
      <c r="B230" s="83" t="s">
        <v>20</v>
      </c>
      <c r="C230" s="83"/>
      <c r="D230" s="83"/>
      <c r="E230" s="83"/>
      <c r="F230" s="83"/>
      <c r="G230" s="83"/>
      <c r="H230" s="83"/>
      <c r="I230" s="83"/>
    </row>
    <row r="231" spans="1:15" s="2" customFormat="1" ht="15" customHeight="1">
      <c r="A231" s="59" t="s">
        <v>18</v>
      </c>
      <c r="B231" s="83" t="s">
        <v>221</v>
      </c>
      <c r="C231" s="83"/>
      <c r="D231" s="83"/>
      <c r="E231" s="83"/>
      <c r="F231" s="83"/>
      <c r="G231" s="83"/>
      <c r="H231" s="83"/>
      <c r="I231" s="83"/>
      <c r="L231" s="83"/>
    </row>
    <row r="232" spans="1:15" s="4" customFormat="1">
      <c r="A232" s="15" t="s">
        <v>18</v>
      </c>
      <c r="B232" s="16" t="s">
        <v>28</v>
      </c>
      <c r="C232" s="16"/>
      <c r="D232" s="16"/>
      <c r="E232" s="16"/>
      <c r="F232" s="16"/>
      <c r="G232" s="16"/>
      <c r="H232" s="16"/>
      <c r="I232" s="16"/>
      <c r="J232" s="15"/>
      <c r="K232" s="29"/>
    </row>
    <row r="233" spans="1:15" s="2" customFormat="1" ht="15" customHeight="1">
      <c r="A233" s="59" t="s">
        <v>18</v>
      </c>
      <c r="B233" s="432" t="s">
        <v>210</v>
      </c>
      <c r="C233" s="432"/>
      <c r="D233" s="432"/>
      <c r="E233" s="432"/>
      <c r="F233" s="432"/>
      <c r="G233" s="432"/>
      <c r="H233" s="432"/>
      <c r="I233" s="432"/>
      <c r="J233" s="432"/>
      <c r="K233" s="432"/>
      <c r="L233" s="432"/>
      <c r="M233" s="432"/>
      <c r="N233" s="432"/>
      <c r="O233" s="432"/>
    </row>
    <row r="234" spans="1:15" s="2" customFormat="1" ht="15" customHeight="1">
      <c r="B234" s="86" t="s">
        <v>222</v>
      </c>
      <c r="C234" s="86"/>
      <c r="D234" s="86"/>
      <c r="E234" s="86"/>
      <c r="F234" s="86"/>
      <c r="G234" s="86"/>
      <c r="H234" s="86"/>
      <c r="I234" s="86"/>
      <c r="J234" s="86"/>
      <c r="K234" s="86"/>
      <c r="L234" s="86"/>
      <c r="M234" s="86"/>
      <c r="N234" s="86"/>
      <c r="O234" s="86"/>
    </row>
    <row r="235" spans="1:15" s="2" customFormat="1" ht="15" customHeight="1">
      <c r="A235" s="59"/>
      <c r="B235" s="84" t="s">
        <v>211</v>
      </c>
      <c r="C235" s="85"/>
      <c r="D235" s="85"/>
      <c r="E235" s="85"/>
      <c r="F235" s="85"/>
      <c r="G235" s="85"/>
      <c r="H235" s="85"/>
      <c r="I235" s="85"/>
      <c r="J235" s="85"/>
      <c r="K235" s="122"/>
      <c r="L235" s="122"/>
      <c r="M235" s="124"/>
      <c r="N235" s="86"/>
      <c r="O235" s="86"/>
    </row>
    <row r="236" spans="1:15" s="2" customFormat="1" ht="15" customHeight="1">
      <c r="A236" s="59"/>
      <c r="B236" s="64"/>
      <c r="C236" s="64"/>
      <c r="D236" s="64"/>
      <c r="E236" s="64"/>
      <c r="F236" s="64"/>
      <c r="G236" s="64"/>
      <c r="H236" s="64"/>
      <c r="I236" s="64"/>
      <c r="J236" s="64"/>
      <c r="K236" s="224"/>
      <c r="L236" s="224"/>
      <c r="M236" s="224"/>
      <c r="N236" s="148"/>
    </row>
    <row r="237" spans="1:15" s="4" customFormat="1">
      <c r="H237" s="25"/>
      <c r="I237" s="25"/>
      <c r="J237" s="26"/>
      <c r="K237" s="27" t="s">
        <v>27</v>
      </c>
      <c r="L237" s="25"/>
      <c r="M237" s="25"/>
    </row>
    <row r="238" spans="1:15" s="2" customFormat="1" ht="12.75" customHeight="1">
      <c r="A238" s="43" t="s">
        <v>271</v>
      </c>
      <c r="B238" s="1"/>
      <c r="C238" s="1"/>
      <c r="D238" s="1"/>
      <c r="E238" s="1"/>
      <c r="F238" s="1"/>
      <c r="G238" s="36"/>
      <c r="H238" s="36"/>
      <c r="I238" s="36"/>
      <c r="J238" s="36"/>
      <c r="K238" s="36"/>
      <c r="L238" s="36"/>
      <c r="M238" s="36"/>
      <c r="N238" s="36"/>
      <c r="O238" s="36"/>
    </row>
    <row r="239" spans="1:15" ht="51">
      <c r="A239" s="88" t="s">
        <v>115</v>
      </c>
      <c r="B239" s="88" t="s">
        <v>116</v>
      </c>
      <c r="C239" s="89" t="s">
        <v>212</v>
      </c>
      <c r="D239" s="89" t="s">
        <v>119</v>
      </c>
      <c r="E239" s="88" t="s">
        <v>120</v>
      </c>
      <c r="F239" s="88" t="s">
        <v>117</v>
      </c>
      <c r="G239" s="88" t="s">
        <v>447</v>
      </c>
      <c r="H239" s="88" t="s">
        <v>121</v>
      </c>
      <c r="I239" s="90" t="s">
        <v>122</v>
      </c>
      <c r="J239" s="45" t="s">
        <v>214</v>
      </c>
      <c r="K239" s="45" t="s">
        <v>36</v>
      </c>
      <c r="L239" s="45" t="s">
        <v>37</v>
      </c>
      <c r="M239" s="45" t="s">
        <v>126</v>
      </c>
      <c r="N239" s="45" t="s">
        <v>127</v>
      </c>
      <c r="O239" s="45" t="s">
        <v>128</v>
      </c>
    </row>
    <row r="240" spans="1:15" s="2" customFormat="1" ht="12.6" customHeight="1">
      <c r="A240" s="41" t="s">
        <v>2</v>
      </c>
      <c r="B240" s="41" t="s">
        <v>3</v>
      </c>
      <c r="C240" s="41" t="s">
        <v>4</v>
      </c>
      <c r="D240" s="41" t="s">
        <v>5</v>
      </c>
      <c r="E240" s="41" t="s">
        <v>6</v>
      </c>
      <c r="F240" s="41" t="s">
        <v>7</v>
      </c>
      <c r="G240" s="41" t="s">
        <v>8</v>
      </c>
      <c r="H240" s="41" t="s">
        <v>9</v>
      </c>
      <c r="I240" s="48" t="s">
        <v>10</v>
      </c>
      <c r="J240" s="41" t="s">
        <v>11</v>
      </c>
      <c r="K240" s="41" t="s">
        <v>376</v>
      </c>
      <c r="L240" s="41" t="s">
        <v>13</v>
      </c>
      <c r="M240" s="94" t="s">
        <v>216</v>
      </c>
      <c r="N240" s="94" t="s">
        <v>217</v>
      </c>
      <c r="O240" s="94" t="s">
        <v>131</v>
      </c>
    </row>
    <row r="241" spans="1:17" s="2" customFormat="1" ht="25.2" customHeight="1">
      <c r="A241" s="131">
        <v>1</v>
      </c>
      <c r="B241" s="39">
        <v>1</v>
      </c>
      <c r="C241" s="39" t="s">
        <v>272</v>
      </c>
      <c r="D241" s="39" t="s">
        <v>273</v>
      </c>
      <c r="E241" s="39" t="s">
        <v>145</v>
      </c>
      <c r="F241" s="39" t="s">
        <v>165</v>
      </c>
      <c r="G241" s="39">
        <f>'[1]PAKIETY-16-38-MODYFIKACJA'!P202</f>
        <v>72</v>
      </c>
      <c r="H241" s="221"/>
      <c r="I241" s="221"/>
      <c r="J241" s="162"/>
      <c r="K241" s="226" t="e">
        <f t="shared" ref="K241:K246" si="13">ROUND(G241/J241,2)</f>
        <v>#DIV/0!</v>
      </c>
      <c r="L241" s="260"/>
      <c r="M241" s="103" t="e">
        <f t="shared" ref="M241:M246" si="14">ROUND(K241*L241,2)</f>
        <v>#DIV/0!</v>
      </c>
      <c r="N241" s="222">
        <v>0.08</v>
      </c>
      <c r="O241" s="103" t="e">
        <f t="shared" ref="O241:O246" si="15">ROUND(M241*N241+M241,2)</f>
        <v>#DIV/0!</v>
      </c>
    </row>
    <row r="242" spans="1:17" s="2" customFormat="1" ht="25.2" customHeight="1">
      <c r="A242" s="131">
        <v>2</v>
      </c>
      <c r="B242" s="39">
        <v>0</v>
      </c>
      <c r="C242" s="39" t="s">
        <v>274</v>
      </c>
      <c r="D242" s="39" t="s">
        <v>273</v>
      </c>
      <c r="E242" s="39" t="s">
        <v>275</v>
      </c>
      <c r="F242" s="39">
        <v>90</v>
      </c>
      <c r="G242" s="39">
        <f>'[1]PAKIETY-16-38-MODYFIKACJA'!P203</f>
        <v>72</v>
      </c>
      <c r="H242" s="221"/>
      <c r="I242" s="221"/>
      <c r="J242" s="162"/>
      <c r="K242" s="226" t="e">
        <f t="shared" si="13"/>
        <v>#DIV/0!</v>
      </c>
      <c r="L242" s="260"/>
      <c r="M242" s="103" t="e">
        <f t="shared" si="14"/>
        <v>#DIV/0!</v>
      </c>
      <c r="N242" s="222">
        <v>0.08</v>
      </c>
      <c r="O242" s="103" t="e">
        <f t="shared" si="15"/>
        <v>#DIV/0!</v>
      </c>
      <c r="Q242" s="231"/>
    </row>
    <row r="243" spans="1:17" s="2" customFormat="1" ht="25.2" customHeight="1">
      <c r="A243" s="131">
        <v>3</v>
      </c>
      <c r="B243" s="39" t="s">
        <v>146</v>
      </c>
      <c r="C243" s="39" t="s">
        <v>274</v>
      </c>
      <c r="D243" s="39" t="s">
        <v>273</v>
      </c>
      <c r="E243" s="39" t="s">
        <v>276</v>
      </c>
      <c r="F243" s="39">
        <v>90</v>
      </c>
      <c r="G243" s="39">
        <f>'[1]PAKIETY-16-38-MODYFIKACJA'!P204</f>
        <v>144</v>
      </c>
      <c r="H243" s="221"/>
      <c r="I243" s="221"/>
      <c r="J243" s="162"/>
      <c r="K243" s="226" t="e">
        <f t="shared" si="13"/>
        <v>#DIV/0!</v>
      </c>
      <c r="L243" s="260"/>
      <c r="M243" s="103" t="e">
        <f t="shared" si="14"/>
        <v>#DIV/0!</v>
      </c>
      <c r="N243" s="222">
        <v>0.08</v>
      </c>
      <c r="O243" s="103" t="e">
        <f t="shared" si="15"/>
        <v>#DIV/0!</v>
      </c>
      <c r="Q243" s="231"/>
    </row>
    <row r="244" spans="1:17" s="2" customFormat="1" ht="25.2" customHeight="1">
      <c r="A244" s="131">
        <v>4</v>
      </c>
      <c r="B244" s="39" t="s">
        <v>143</v>
      </c>
      <c r="C244" s="39" t="s">
        <v>277</v>
      </c>
      <c r="D244" s="39" t="s">
        <v>273</v>
      </c>
      <c r="E244" s="39" t="s">
        <v>276</v>
      </c>
      <c r="F244" s="39">
        <v>90</v>
      </c>
      <c r="G244" s="39">
        <f>'[1]PAKIETY-16-38-MODYFIKACJA'!P205</f>
        <v>72</v>
      </c>
      <c r="H244" s="221"/>
      <c r="I244" s="221"/>
      <c r="J244" s="162"/>
      <c r="K244" s="226" t="e">
        <f t="shared" si="13"/>
        <v>#DIV/0!</v>
      </c>
      <c r="L244" s="260"/>
      <c r="M244" s="103" t="e">
        <f t="shared" si="14"/>
        <v>#DIV/0!</v>
      </c>
      <c r="N244" s="222">
        <v>0.08</v>
      </c>
      <c r="O244" s="103" t="e">
        <f t="shared" si="15"/>
        <v>#DIV/0!</v>
      </c>
      <c r="Q244" s="231"/>
    </row>
    <row r="245" spans="1:17" s="2" customFormat="1" ht="25.2" customHeight="1">
      <c r="A245" s="131">
        <v>5</v>
      </c>
      <c r="B245" s="74" t="s">
        <v>157</v>
      </c>
      <c r="C245" s="74" t="s">
        <v>277</v>
      </c>
      <c r="D245" s="74" t="s">
        <v>273</v>
      </c>
      <c r="E245" s="74" t="s">
        <v>276</v>
      </c>
      <c r="F245" s="74">
        <v>90</v>
      </c>
      <c r="G245" s="74">
        <f>'[1]PAKIETY-16-38-MODYFIKACJA'!P206</f>
        <v>72</v>
      </c>
      <c r="H245" s="221"/>
      <c r="I245" s="221"/>
      <c r="J245" s="162"/>
      <c r="K245" s="226" t="e">
        <f t="shared" si="13"/>
        <v>#DIV/0!</v>
      </c>
      <c r="L245" s="311"/>
      <c r="M245" s="103" t="e">
        <f t="shared" si="14"/>
        <v>#DIV/0!</v>
      </c>
      <c r="N245" s="222">
        <v>0.08</v>
      </c>
      <c r="O245" s="103" t="e">
        <f t="shared" si="15"/>
        <v>#DIV/0!</v>
      </c>
      <c r="Q245" s="231"/>
    </row>
    <row r="246" spans="1:17" s="2" customFormat="1" ht="25.2" customHeight="1">
      <c r="A246" s="131">
        <v>6</v>
      </c>
      <c r="B246" s="39" t="s">
        <v>179</v>
      </c>
      <c r="C246" s="39" t="s">
        <v>277</v>
      </c>
      <c r="D246" s="39" t="s">
        <v>273</v>
      </c>
      <c r="E246" s="39" t="s">
        <v>276</v>
      </c>
      <c r="F246" s="39">
        <v>90</v>
      </c>
      <c r="G246" s="39">
        <f>'[1]PAKIETY-16-38-MODYFIKACJA'!P207</f>
        <v>144</v>
      </c>
      <c r="H246" s="221"/>
      <c r="I246" s="221"/>
      <c r="J246" s="162"/>
      <c r="K246" s="226" t="e">
        <f t="shared" si="13"/>
        <v>#DIV/0!</v>
      </c>
      <c r="L246" s="260"/>
      <c r="M246" s="103" t="e">
        <f t="shared" si="14"/>
        <v>#DIV/0!</v>
      </c>
      <c r="N246" s="222">
        <v>0.08</v>
      </c>
      <c r="O246" s="103" t="e">
        <f t="shared" si="15"/>
        <v>#DIV/0!</v>
      </c>
      <c r="Q246" s="231"/>
    </row>
    <row r="247" spans="1:17" s="2" customFormat="1" ht="25.5" customHeight="1">
      <c r="A247" s="105"/>
      <c r="B247" s="106"/>
      <c r="C247" s="106"/>
      <c r="D247" s="107"/>
      <c r="E247" s="107"/>
      <c r="F247" s="108"/>
      <c r="G247" s="106"/>
      <c r="H247" s="106"/>
      <c r="I247" s="109"/>
      <c r="J247" s="109"/>
      <c r="K247" s="109"/>
      <c r="L247" s="223" t="s">
        <v>17</v>
      </c>
      <c r="M247" s="111" t="e">
        <f>SUM(M241:M246)</f>
        <v>#DIV/0!</v>
      </c>
      <c r="N247" s="109"/>
      <c r="O247" s="157" t="e">
        <f>SUM(O241:O246)</f>
        <v>#DIV/0!</v>
      </c>
      <c r="Q247" s="231"/>
    </row>
    <row r="248" spans="1:17" s="4" customFormat="1" ht="15" customHeight="1">
      <c r="A248" s="7" t="s">
        <v>18</v>
      </c>
      <c r="B248" s="30" t="s">
        <v>22</v>
      </c>
      <c r="C248" s="6"/>
      <c r="D248" s="5"/>
      <c r="F248" s="6"/>
      <c r="G248" s="9"/>
      <c r="H248" s="10"/>
      <c r="I248" s="9"/>
      <c r="J248" s="6"/>
      <c r="K248" s="31"/>
      <c r="L248" s="11"/>
    </row>
    <row r="249" spans="1:17" s="4" customFormat="1" ht="15" customHeight="1">
      <c r="A249" s="409" t="s">
        <v>23</v>
      </c>
      <c r="B249" s="410"/>
      <c r="C249" s="410"/>
      <c r="D249" s="410"/>
      <c r="E249" s="410"/>
      <c r="F249" s="410"/>
      <c r="G249" s="410"/>
      <c r="H249" s="410"/>
      <c r="I249" s="410"/>
      <c r="J249" s="410"/>
      <c r="K249" s="411"/>
      <c r="L249" s="12"/>
      <c r="M249" s="13" t="s">
        <v>24</v>
      </c>
    </row>
    <row r="250" spans="1:17" s="4" customFormat="1" ht="15" customHeight="1">
      <c r="A250" s="409" t="s">
        <v>25</v>
      </c>
      <c r="B250" s="410"/>
      <c r="C250" s="410"/>
      <c r="D250" s="410"/>
      <c r="E250" s="410"/>
      <c r="F250" s="410"/>
      <c r="G250" s="410"/>
      <c r="H250" s="410"/>
      <c r="I250" s="410"/>
      <c r="J250" s="410"/>
      <c r="K250" s="411"/>
      <c r="L250" s="12"/>
      <c r="M250" s="13" t="s">
        <v>24</v>
      </c>
    </row>
    <row r="251" spans="1:17" s="4" customFormat="1" ht="15" customHeight="1">
      <c r="A251" s="409" t="s">
        <v>26</v>
      </c>
      <c r="B251" s="410"/>
      <c r="C251" s="410"/>
      <c r="D251" s="410"/>
      <c r="E251" s="410"/>
      <c r="F251" s="410"/>
      <c r="G251" s="410"/>
      <c r="H251" s="410"/>
      <c r="I251" s="410"/>
      <c r="J251" s="410"/>
      <c r="K251" s="411"/>
      <c r="L251" s="12"/>
      <c r="M251" s="13" t="s">
        <v>24</v>
      </c>
    </row>
    <row r="252" spans="1:17" s="2" customFormat="1" ht="18" customHeight="1">
      <c r="B252" s="113" t="s">
        <v>16</v>
      </c>
      <c r="C252" s="80"/>
      <c r="D252" s="80"/>
      <c r="E252" s="80"/>
      <c r="F252" s="80"/>
      <c r="G252" s="55"/>
      <c r="H252" s="55"/>
      <c r="J252" s="81"/>
      <c r="K252" s="81"/>
      <c r="L252" s="55"/>
    </row>
    <row r="253" spans="1:17" s="2" customFormat="1" ht="15" customHeight="1">
      <c r="A253" s="59" t="s">
        <v>18</v>
      </c>
      <c r="B253" s="431" t="s">
        <v>278</v>
      </c>
      <c r="C253" s="431"/>
      <c r="D253" s="431"/>
      <c r="E253" s="431"/>
      <c r="F253" s="431"/>
      <c r="G253" s="431"/>
      <c r="H253" s="431"/>
      <c r="I253" s="431"/>
      <c r="J253" s="431"/>
      <c r="K253" s="431"/>
      <c r="L253" s="431"/>
      <c r="M253" s="431"/>
      <c r="N253" s="431"/>
      <c r="O253" s="431"/>
    </row>
    <row r="254" spans="1:17" s="2" customFormat="1" ht="13.95" customHeight="1">
      <c r="A254" s="59" t="s">
        <v>18</v>
      </c>
      <c r="B254" s="126" t="s">
        <v>279</v>
      </c>
      <c r="C254" s="64"/>
      <c r="D254" s="64"/>
      <c r="E254" s="64"/>
      <c r="F254" s="64"/>
      <c r="G254" s="64"/>
      <c r="H254" s="64"/>
      <c r="I254" s="64"/>
      <c r="J254" s="64"/>
      <c r="K254" s="234"/>
      <c r="L254" s="234"/>
      <c r="M254" s="234"/>
      <c r="N254" s="234"/>
      <c r="O254" s="234"/>
    </row>
    <row r="255" spans="1:17" s="2" customFormat="1" ht="15" customHeight="1">
      <c r="A255" s="59" t="s">
        <v>18</v>
      </c>
      <c r="B255" s="83" t="s">
        <v>20</v>
      </c>
      <c r="C255" s="83"/>
      <c r="D255" s="83"/>
      <c r="E255" s="83"/>
      <c r="F255" s="83"/>
      <c r="G255" s="83"/>
      <c r="H255" s="83"/>
      <c r="I255" s="83"/>
    </row>
    <row r="256" spans="1:17" s="2" customFormat="1" ht="15" customHeight="1">
      <c r="A256" s="59" t="s">
        <v>18</v>
      </c>
      <c r="B256" s="83" t="s">
        <v>221</v>
      </c>
      <c r="C256" s="83"/>
      <c r="D256" s="83"/>
      <c r="E256" s="83"/>
      <c r="F256" s="83"/>
      <c r="G256" s="83"/>
      <c r="H256" s="83"/>
      <c r="I256" s="83"/>
      <c r="L256" s="83"/>
    </row>
    <row r="257" spans="1:17" s="4" customFormat="1">
      <c r="A257" s="15" t="s">
        <v>18</v>
      </c>
      <c r="B257" s="16" t="s">
        <v>30</v>
      </c>
      <c r="C257" s="16"/>
      <c r="D257" s="16"/>
      <c r="E257" s="16"/>
      <c r="F257" s="16"/>
      <c r="G257" s="16"/>
      <c r="H257" s="16"/>
      <c r="I257" s="16"/>
      <c r="J257" s="15"/>
      <c r="K257" s="29"/>
    </row>
    <row r="258" spans="1:17" s="2" customFormat="1" ht="15" customHeight="1">
      <c r="A258" s="59" t="s">
        <v>18</v>
      </c>
      <c r="B258" s="432" t="s">
        <v>210</v>
      </c>
      <c r="C258" s="432"/>
      <c r="D258" s="432"/>
      <c r="E258" s="432"/>
      <c r="F258" s="432"/>
      <c r="G258" s="432"/>
      <c r="H258" s="432"/>
      <c r="I258" s="432"/>
      <c r="J258" s="432"/>
      <c r="K258" s="432"/>
      <c r="L258" s="432"/>
      <c r="M258" s="432"/>
      <c r="N258" s="432"/>
      <c r="O258" s="432"/>
    </row>
    <row r="259" spans="1:17" s="2" customFormat="1" ht="15" customHeight="1">
      <c r="B259" s="86" t="s">
        <v>222</v>
      </c>
      <c r="C259" s="86"/>
      <c r="D259" s="86"/>
      <c r="E259" s="86"/>
      <c r="F259" s="86"/>
      <c r="G259" s="86"/>
      <c r="H259" s="86"/>
      <c r="I259" s="86"/>
      <c r="J259" s="86"/>
      <c r="K259" s="86"/>
      <c r="L259" s="86"/>
      <c r="M259" s="86"/>
      <c r="N259" s="86"/>
      <c r="O259" s="86"/>
    </row>
    <row r="260" spans="1:17" s="2" customFormat="1" ht="15" customHeight="1">
      <c r="A260" s="59"/>
      <c r="B260" s="84" t="s">
        <v>211</v>
      </c>
      <c r="C260" s="85"/>
      <c r="D260" s="85"/>
      <c r="E260" s="85"/>
      <c r="F260" s="85"/>
      <c r="G260" s="85"/>
      <c r="H260" s="85"/>
      <c r="I260" s="85"/>
      <c r="J260" s="85"/>
      <c r="K260" s="122"/>
      <c r="L260" s="122"/>
      <c r="M260" s="124"/>
      <c r="N260" s="86"/>
      <c r="O260" s="86"/>
    </row>
    <row r="261" spans="1:17" s="2" customFormat="1" ht="15" customHeight="1">
      <c r="A261" s="59"/>
      <c r="B261" s="64"/>
      <c r="C261" s="64"/>
      <c r="D261" s="64"/>
      <c r="E261" s="64"/>
      <c r="F261" s="64"/>
      <c r="G261" s="64"/>
      <c r="H261" s="64"/>
      <c r="I261" s="64"/>
      <c r="J261" s="64"/>
      <c r="K261" s="224"/>
      <c r="L261" s="224"/>
      <c r="M261" s="224"/>
      <c r="N261" s="148"/>
    </row>
    <row r="262" spans="1:17" s="4" customFormat="1">
      <c r="H262" s="25"/>
      <c r="I262" s="25"/>
      <c r="J262" s="26"/>
      <c r="K262" s="27" t="s">
        <v>27</v>
      </c>
      <c r="L262" s="25"/>
      <c r="M262" s="25"/>
    </row>
    <row r="263" spans="1:17" s="2" customFormat="1" ht="12.75" customHeight="1">
      <c r="A263" s="43" t="s">
        <v>427</v>
      </c>
      <c r="B263" s="1"/>
      <c r="C263" s="1"/>
      <c r="D263" s="1"/>
      <c r="E263" s="1"/>
      <c r="F263" s="1"/>
      <c r="G263" s="36"/>
      <c r="H263" s="36"/>
      <c r="I263" s="36"/>
      <c r="J263" s="36"/>
      <c r="K263" s="36"/>
      <c r="L263" s="36"/>
      <c r="M263" s="36"/>
      <c r="N263" s="36"/>
      <c r="O263" s="36"/>
    </row>
    <row r="264" spans="1:17" ht="51">
      <c r="A264" s="88" t="s">
        <v>115</v>
      </c>
      <c r="B264" s="88" t="s">
        <v>116</v>
      </c>
      <c r="C264" s="89" t="s">
        <v>212</v>
      </c>
      <c r="D264" s="89" t="s">
        <v>119</v>
      </c>
      <c r="E264" s="88" t="s">
        <v>120</v>
      </c>
      <c r="F264" s="88" t="s">
        <v>117</v>
      </c>
      <c r="G264" s="88" t="s">
        <v>447</v>
      </c>
      <c r="H264" s="88" t="s">
        <v>121</v>
      </c>
      <c r="I264" s="90" t="s">
        <v>122</v>
      </c>
      <c r="J264" s="45" t="s">
        <v>214</v>
      </c>
      <c r="K264" s="45" t="s">
        <v>36</v>
      </c>
      <c r="L264" s="45" t="s">
        <v>37</v>
      </c>
      <c r="M264" s="45" t="s">
        <v>126</v>
      </c>
      <c r="N264" s="45" t="s">
        <v>127</v>
      </c>
      <c r="O264" s="45" t="s">
        <v>128</v>
      </c>
    </row>
    <row r="265" spans="1:17" s="2" customFormat="1" ht="10.95" customHeight="1">
      <c r="A265" s="41" t="s">
        <v>2</v>
      </c>
      <c r="B265" s="41" t="s">
        <v>3</v>
      </c>
      <c r="C265" s="41" t="s">
        <v>4</v>
      </c>
      <c r="D265" s="41" t="s">
        <v>5</v>
      </c>
      <c r="E265" s="41" t="s">
        <v>6</v>
      </c>
      <c r="F265" s="41" t="s">
        <v>7</v>
      </c>
      <c r="G265" s="41" t="s">
        <v>8</v>
      </c>
      <c r="H265" s="41" t="s">
        <v>9</v>
      </c>
      <c r="I265" s="48" t="s">
        <v>10</v>
      </c>
      <c r="J265" s="41" t="s">
        <v>11</v>
      </c>
      <c r="K265" s="41" t="s">
        <v>376</v>
      </c>
      <c r="L265" s="41" t="s">
        <v>13</v>
      </c>
      <c r="M265" s="94" t="s">
        <v>216</v>
      </c>
      <c r="N265" s="94" t="s">
        <v>217</v>
      </c>
      <c r="O265" s="94" t="s">
        <v>131</v>
      </c>
    </row>
    <row r="266" spans="1:17" s="2" customFormat="1" ht="15" customHeight="1">
      <c r="A266" s="131">
        <v>1</v>
      </c>
      <c r="B266" s="39">
        <v>2</v>
      </c>
      <c r="C266" s="39">
        <v>39</v>
      </c>
      <c r="D266" s="229">
        <v>0.375</v>
      </c>
      <c r="E266" s="39" t="s">
        <v>229</v>
      </c>
      <c r="F266" s="39">
        <v>75</v>
      </c>
      <c r="G266" s="39">
        <f>'[1]PAKIETY-16-38-MODYFIKACJA'!P222</f>
        <v>72</v>
      </c>
      <c r="H266" s="221"/>
      <c r="I266" s="221"/>
      <c r="J266" s="162"/>
      <c r="K266" s="226" t="e">
        <f t="shared" ref="K266:K271" si="16">ROUND(G266/J266,2)</f>
        <v>#DIV/0!</v>
      </c>
      <c r="L266" s="260"/>
      <c r="M266" s="103" t="e">
        <f t="shared" ref="M266:M271" si="17">ROUND(K266*L266,2)</f>
        <v>#DIV/0!</v>
      </c>
      <c r="N266" s="222">
        <v>0.08</v>
      </c>
      <c r="O266" s="103" t="e">
        <f t="shared" ref="O266:O271" si="18">ROUND(M266*N266+M266,2)</f>
        <v>#DIV/0!</v>
      </c>
    </row>
    <row r="267" spans="1:17" s="2" customFormat="1" ht="15.9" customHeight="1">
      <c r="A267" s="131">
        <v>2</v>
      </c>
      <c r="B267" s="39">
        <v>1</v>
      </c>
      <c r="C267" s="39">
        <v>35</v>
      </c>
      <c r="D267" s="229">
        <v>0.375</v>
      </c>
      <c r="E267" s="39" t="s">
        <v>229</v>
      </c>
      <c r="F267" s="39">
        <v>75</v>
      </c>
      <c r="G267" s="39">
        <f>'[1]PAKIETY-16-38-MODYFIKACJA'!P223</f>
        <v>72</v>
      </c>
      <c r="H267" s="221"/>
      <c r="I267" s="221"/>
      <c r="J267" s="162"/>
      <c r="K267" s="226" t="e">
        <f t="shared" si="16"/>
        <v>#DIV/0!</v>
      </c>
      <c r="L267" s="260"/>
      <c r="M267" s="103" t="e">
        <f t="shared" si="17"/>
        <v>#DIV/0!</v>
      </c>
      <c r="N267" s="222">
        <v>0.08</v>
      </c>
      <c r="O267" s="103" t="e">
        <f t="shared" si="18"/>
        <v>#DIV/0!</v>
      </c>
      <c r="Q267" s="231"/>
    </row>
    <row r="268" spans="1:17" s="2" customFormat="1" ht="15.9" customHeight="1">
      <c r="A268" s="131">
        <v>3</v>
      </c>
      <c r="B268" s="39">
        <v>0</v>
      </c>
      <c r="C268" s="39">
        <v>30</v>
      </c>
      <c r="D268" s="229">
        <v>0.375</v>
      </c>
      <c r="E268" s="39" t="s">
        <v>229</v>
      </c>
      <c r="F268" s="39">
        <v>75</v>
      </c>
      <c r="G268" s="39">
        <f>'[1]PAKIETY-16-38-MODYFIKACJA'!P224</f>
        <v>144</v>
      </c>
      <c r="H268" s="221"/>
      <c r="I268" s="221"/>
      <c r="J268" s="162"/>
      <c r="K268" s="226" t="e">
        <f t="shared" si="16"/>
        <v>#DIV/0!</v>
      </c>
      <c r="L268" s="260"/>
      <c r="M268" s="103" t="e">
        <f t="shared" si="17"/>
        <v>#DIV/0!</v>
      </c>
      <c r="N268" s="222">
        <v>0.08</v>
      </c>
      <c r="O268" s="103" t="e">
        <f t="shared" si="18"/>
        <v>#DIV/0!</v>
      </c>
      <c r="Q268" s="231"/>
    </row>
    <row r="269" spans="1:17" s="2" customFormat="1" ht="15.9" customHeight="1">
      <c r="A269" s="131">
        <v>4</v>
      </c>
      <c r="B269" s="39" t="s">
        <v>146</v>
      </c>
      <c r="C269" s="39">
        <v>30</v>
      </c>
      <c r="D269" s="229">
        <v>0.375</v>
      </c>
      <c r="E269" s="39" t="s">
        <v>280</v>
      </c>
      <c r="F269" s="39">
        <v>75</v>
      </c>
      <c r="G269" s="39">
        <f>'[1]PAKIETY-16-38-MODYFIKACJA'!P225</f>
        <v>144</v>
      </c>
      <c r="H269" s="221"/>
      <c r="I269" s="221"/>
      <c r="J269" s="162"/>
      <c r="K269" s="226" t="e">
        <f t="shared" si="16"/>
        <v>#DIV/0!</v>
      </c>
      <c r="L269" s="260"/>
      <c r="M269" s="103" t="e">
        <f t="shared" si="17"/>
        <v>#DIV/0!</v>
      </c>
      <c r="N269" s="222">
        <v>0.08</v>
      </c>
      <c r="O269" s="103" t="e">
        <f t="shared" si="18"/>
        <v>#DIV/0!</v>
      </c>
      <c r="Q269" s="231"/>
    </row>
    <row r="270" spans="1:17" s="2" customFormat="1" ht="15.9" customHeight="1">
      <c r="A270" s="131">
        <v>5</v>
      </c>
      <c r="B270" s="39" t="s">
        <v>146</v>
      </c>
      <c r="C270" s="39">
        <v>24</v>
      </c>
      <c r="D270" s="229">
        <v>0.375</v>
      </c>
      <c r="E270" s="39" t="s">
        <v>229</v>
      </c>
      <c r="F270" s="39">
        <v>75</v>
      </c>
      <c r="G270" s="39">
        <f>'[1]PAKIETY-16-38-MODYFIKACJA'!P226</f>
        <v>216</v>
      </c>
      <c r="H270" s="221"/>
      <c r="I270" s="221"/>
      <c r="J270" s="98"/>
      <c r="K270" s="226" t="e">
        <f t="shared" si="16"/>
        <v>#DIV/0!</v>
      </c>
      <c r="L270" s="260"/>
      <c r="M270" s="103" t="e">
        <f t="shared" si="17"/>
        <v>#DIV/0!</v>
      </c>
      <c r="N270" s="222">
        <v>0.08</v>
      </c>
      <c r="O270" s="103" t="e">
        <f t="shared" si="18"/>
        <v>#DIV/0!</v>
      </c>
      <c r="Q270" s="231"/>
    </row>
    <row r="271" spans="1:17" s="2" customFormat="1" ht="15.9" customHeight="1">
      <c r="A271" s="236"/>
      <c r="B271" s="74"/>
      <c r="C271" s="74"/>
      <c r="D271" s="243"/>
      <c r="E271" s="74"/>
      <c r="F271" s="74"/>
      <c r="G271" s="39">
        <f>'[1]PAKIETY-16-38-MODYFIKACJA'!P227</f>
        <v>360</v>
      </c>
      <c r="H271" s="221"/>
      <c r="I271" s="221"/>
      <c r="J271" s="162"/>
      <c r="K271" s="226" t="e">
        <f t="shared" si="16"/>
        <v>#DIV/0!</v>
      </c>
      <c r="L271" s="260"/>
      <c r="M271" s="103" t="e">
        <f t="shared" si="17"/>
        <v>#DIV/0!</v>
      </c>
      <c r="N271" s="222">
        <v>0.08</v>
      </c>
      <c r="O271" s="103" t="e">
        <f t="shared" si="18"/>
        <v>#DIV/0!</v>
      </c>
      <c r="Q271" s="231"/>
    </row>
    <row r="272" spans="1:17" s="2" customFormat="1" ht="15.9" customHeight="1">
      <c r="A272" s="244">
        <v>6</v>
      </c>
      <c r="B272" s="245" t="s">
        <v>143</v>
      </c>
      <c r="C272" s="245">
        <v>19</v>
      </c>
      <c r="D272" s="246">
        <v>0.375</v>
      </c>
      <c r="E272" s="245" t="s">
        <v>229</v>
      </c>
      <c r="F272" s="245">
        <v>45</v>
      </c>
      <c r="G272" s="38" t="s">
        <v>281</v>
      </c>
      <c r="H272" s="247"/>
      <c r="I272" s="247"/>
      <c r="J272" s="248"/>
      <c r="K272" s="249"/>
      <c r="L272" s="250"/>
      <c r="M272" s="251"/>
      <c r="N272" s="252"/>
      <c r="O272" s="253"/>
      <c r="Q272" s="231"/>
    </row>
    <row r="273" spans="1:17" s="2" customFormat="1" ht="15.9" customHeight="1">
      <c r="A273" s="244"/>
      <c r="B273" s="245"/>
      <c r="C273" s="245"/>
      <c r="D273" s="246"/>
      <c r="E273" s="245"/>
      <c r="F273" s="245"/>
      <c r="G273" s="39">
        <f>'[1]PAKIETY-16-38-MODYFIKACJA'!$P$229</f>
        <v>504</v>
      </c>
      <c r="H273" s="221"/>
      <c r="I273" s="221"/>
      <c r="J273" s="162"/>
      <c r="K273" s="226" t="e">
        <f>ROUND(G273/J273,2)</f>
        <v>#DIV/0!</v>
      </c>
      <c r="L273" s="260"/>
      <c r="M273" s="103" t="e">
        <f>ROUND(K273*L273,2)</f>
        <v>#DIV/0!</v>
      </c>
      <c r="N273" s="222">
        <v>0.08</v>
      </c>
      <c r="O273" s="103" t="e">
        <f>ROUND(M273*N273+M273,2)</f>
        <v>#DIV/0!</v>
      </c>
      <c r="Q273" s="231"/>
    </row>
    <row r="274" spans="1:17" s="2" customFormat="1" ht="15.9" customHeight="1">
      <c r="A274" s="254"/>
      <c r="B274" s="76"/>
      <c r="C274" s="76"/>
      <c r="D274" s="255"/>
      <c r="E274" s="76"/>
      <c r="F274" s="76"/>
      <c r="G274" s="256" t="s">
        <v>282</v>
      </c>
      <c r="H274" s="247"/>
      <c r="I274" s="247"/>
      <c r="J274" s="248"/>
      <c r="K274" s="249"/>
      <c r="L274" s="250"/>
      <c r="M274" s="251"/>
      <c r="N274" s="252"/>
      <c r="O274" s="253"/>
      <c r="Q274" s="231"/>
    </row>
    <row r="275" spans="1:17" s="2" customFormat="1" ht="15.9" customHeight="1">
      <c r="A275" s="236"/>
      <c r="B275" s="74"/>
      <c r="C275" s="74"/>
      <c r="D275" s="243"/>
      <c r="E275" s="74"/>
      <c r="F275" s="74"/>
      <c r="G275" s="39">
        <f>'[1]PAKIETY-16-38-MODYFIKACJA'!$P$231</f>
        <v>720</v>
      </c>
      <c r="H275" s="221"/>
      <c r="I275" s="221"/>
      <c r="J275" s="98"/>
      <c r="K275" s="226" t="e">
        <f>ROUND(G275/J275,2)</f>
        <v>#DIV/0!</v>
      </c>
      <c r="L275" s="260"/>
      <c r="M275" s="103" t="e">
        <f>ROUND(K275*L275,2)</f>
        <v>#DIV/0!</v>
      </c>
      <c r="N275" s="222">
        <v>0.08</v>
      </c>
      <c r="O275" s="103" t="e">
        <f>ROUND(M275*N275+M275,2)</f>
        <v>#DIV/0!</v>
      </c>
      <c r="Q275" s="231"/>
    </row>
    <row r="276" spans="1:17" s="2" customFormat="1" ht="15.9" customHeight="1">
      <c r="A276" s="244">
        <v>7</v>
      </c>
      <c r="B276" s="245" t="s">
        <v>143</v>
      </c>
      <c r="C276" s="245">
        <v>16</v>
      </c>
      <c r="D276" s="246">
        <v>0.375</v>
      </c>
      <c r="E276" s="245" t="s">
        <v>229</v>
      </c>
      <c r="F276" s="245">
        <v>45</v>
      </c>
      <c r="G276" s="257" t="s">
        <v>281</v>
      </c>
      <c r="H276" s="247"/>
      <c r="I276" s="247"/>
      <c r="J276" s="248"/>
      <c r="K276" s="249"/>
      <c r="L276" s="250"/>
      <c r="M276" s="251"/>
      <c r="N276" s="252"/>
      <c r="O276" s="253"/>
      <c r="Q276" s="231"/>
    </row>
    <row r="277" spans="1:17" s="2" customFormat="1" ht="15.9" customHeight="1">
      <c r="A277" s="244"/>
      <c r="B277" s="245"/>
      <c r="C277" s="245"/>
      <c r="D277" s="246"/>
      <c r="E277" s="245"/>
      <c r="F277" s="245"/>
      <c r="G277" s="39">
        <f>'[1]PAKIETY-16-38-MODYFIKACJA'!$P$233</f>
        <v>504</v>
      </c>
      <c r="H277" s="221"/>
      <c r="I277" s="221"/>
      <c r="J277" s="162"/>
      <c r="K277" s="226" t="e">
        <f>ROUND(G277/J277,2)</f>
        <v>#DIV/0!</v>
      </c>
      <c r="L277" s="260"/>
      <c r="M277" s="103" t="e">
        <f>ROUND(K277*L277,2)</f>
        <v>#DIV/0!</v>
      </c>
      <c r="N277" s="222">
        <v>0.08</v>
      </c>
      <c r="O277" s="103" t="e">
        <f>ROUND(M277*N277+M277,2)</f>
        <v>#DIV/0!</v>
      </c>
      <c r="Q277" s="231"/>
    </row>
    <row r="278" spans="1:17" s="2" customFormat="1" ht="15.9" customHeight="1">
      <c r="A278" s="254"/>
      <c r="B278" s="76"/>
      <c r="C278" s="76"/>
      <c r="D278" s="255"/>
      <c r="E278" s="76"/>
      <c r="F278" s="76"/>
      <c r="G278" s="258" t="s">
        <v>282</v>
      </c>
      <c r="H278" s="247"/>
      <c r="I278" s="247"/>
      <c r="J278" s="248"/>
      <c r="K278" s="249"/>
      <c r="L278" s="250"/>
      <c r="M278" s="251"/>
      <c r="N278" s="252"/>
      <c r="O278" s="253"/>
      <c r="Q278" s="231"/>
    </row>
    <row r="279" spans="1:17" s="2" customFormat="1" ht="15.9" customHeight="1">
      <c r="A279" s="236"/>
      <c r="B279" s="74"/>
      <c r="C279" s="74"/>
      <c r="D279" s="243"/>
      <c r="E279" s="74"/>
      <c r="F279" s="74"/>
      <c r="G279" s="39">
        <f>'[1]PAKIETY-16-38-MODYFIKACJA'!$P$235</f>
        <v>576</v>
      </c>
      <c r="H279" s="221"/>
      <c r="I279" s="221"/>
      <c r="J279" s="162"/>
      <c r="K279" s="226" t="e">
        <f>ROUND(G279/J279,2)</f>
        <v>#DIV/0!</v>
      </c>
      <c r="L279" s="260"/>
      <c r="M279" s="103" t="e">
        <f>ROUND(K279*L279,2)</f>
        <v>#DIV/0!</v>
      </c>
      <c r="N279" s="222">
        <v>0.08</v>
      </c>
      <c r="O279" s="103" t="e">
        <f>ROUND(M279*N279+M279,2)</f>
        <v>#DIV/0!</v>
      </c>
      <c r="Q279" s="231"/>
    </row>
    <row r="280" spans="1:17" s="2" customFormat="1" ht="15.9" customHeight="1">
      <c r="A280" s="244">
        <v>8</v>
      </c>
      <c r="B280" s="245" t="s">
        <v>157</v>
      </c>
      <c r="C280" s="245">
        <v>16</v>
      </c>
      <c r="D280" s="246">
        <v>0.375</v>
      </c>
      <c r="E280" s="245" t="s">
        <v>229</v>
      </c>
      <c r="F280" s="245">
        <v>45</v>
      </c>
      <c r="G280" s="257" t="s">
        <v>281</v>
      </c>
      <c r="H280" s="247"/>
      <c r="I280" s="247"/>
      <c r="J280" s="135"/>
      <c r="K280" s="249"/>
      <c r="L280" s="250"/>
      <c r="M280" s="251"/>
      <c r="N280" s="252"/>
      <c r="O280" s="253"/>
      <c r="Q280" s="231"/>
    </row>
    <row r="281" spans="1:17" s="2" customFormat="1" ht="15.9" customHeight="1">
      <c r="A281" s="244"/>
      <c r="B281" s="245"/>
      <c r="C281" s="245"/>
      <c r="D281" s="246"/>
      <c r="E281" s="245"/>
      <c r="F281" s="245"/>
      <c r="G281" s="39">
        <f>'[1]PAKIETY-16-38-MODYFIKACJA'!$P$237</f>
        <v>216</v>
      </c>
      <c r="H281" s="221"/>
      <c r="I281" s="221"/>
      <c r="J281" s="162"/>
      <c r="K281" s="226" t="e">
        <f>ROUND(G281/J281,2)</f>
        <v>#DIV/0!</v>
      </c>
      <c r="L281" s="260"/>
      <c r="M281" s="103" t="e">
        <f>ROUND(K281*L281,2)</f>
        <v>#DIV/0!</v>
      </c>
      <c r="N281" s="222">
        <v>0.08</v>
      </c>
      <c r="O281" s="103" t="e">
        <f>ROUND(M281*N281+M281,2)</f>
        <v>#DIV/0!</v>
      </c>
      <c r="Q281" s="231"/>
    </row>
    <row r="282" spans="1:17" s="2" customFormat="1" ht="15.9" customHeight="1">
      <c r="A282" s="254"/>
      <c r="B282" s="76"/>
      <c r="C282" s="76"/>
      <c r="D282" s="255"/>
      <c r="E282" s="76"/>
      <c r="F282" s="76"/>
      <c r="G282" s="258" t="s">
        <v>282</v>
      </c>
      <c r="H282" s="247"/>
      <c r="I282" s="247"/>
      <c r="J282" s="248"/>
      <c r="K282" s="249"/>
      <c r="L282" s="250"/>
      <c r="M282" s="251"/>
      <c r="N282" s="252"/>
      <c r="O282" s="253"/>
      <c r="Q282" s="231"/>
    </row>
    <row r="283" spans="1:17" s="2" customFormat="1" ht="15.9" customHeight="1">
      <c r="A283" s="131">
        <v>9</v>
      </c>
      <c r="B283" s="39" t="s">
        <v>179</v>
      </c>
      <c r="C283" s="39">
        <v>12</v>
      </c>
      <c r="D283" s="229">
        <v>0.375</v>
      </c>
      <c r="E283" s="39" t="s">
        <v>229</v>
      </c>
      <c r="F283" s="39">
        <v>45</v>
      </c>
      <c r="G283" s="39">
        <f>'[1]PAKIETY-16-38-MODYFIKACJA'!P239</f>
        <v>144</v>
      </c>
      <c r="H283" s="221"/>
      <c r="I283" s="221"/>
      <c r="J283" s="162"/>
      <c r="K283" s="226" t="e">
        <f t="shared" ref="K283:K299" si="19">ROUND(G283/J283,2)</f>
        <v>#DIV/0!</v>
      </c>
      <c r="L283" s="260"/>
      <c r="M283" s="103" t="e">
        <f t="shared" ref="M283:M288" si="20">ROUND(K283*L283,2)</f>
        <v>#DIV/0!</v>
      </c>
      <c r="N283" s="222">
        <v>0.08</v>
      </c>
      <c r="O283" s="103" t="e">
        <f t="shared" ref="O283:O288" si="21">ROUND(M283*N283+M283,2)</f>
        <v>#DIV/0!</v>
      </c>
      <c r="Q283" s="231"/>
    </row>
    <row r="284" spans="1:17" s="2" customFormat="1" ht="15.9" customHeight="1">
      <c r="A284" s="131">
        <v>10</v>
      </c>
      <c r="B284" s="39" t="s">
        <v>193</v>
      </c>
      <c r="C284" s="39">
        <v>12</v>
      </c>
      <c r="D284" s="229">
        <v>0.375</v>
      </c>
      <c r="E284" s="39" t="s">
        <v>229</v>
      </c>
      <c r="F284" s="39">
        <v>45</v>
      </c>
      <c r="G284" s="39">
        <f>'[1]PAKIETY-16-38-MODYFIKACJA'!P240</f>
        <v>72</v>
      </c>
      <c r="H284" s="221"/>
      <c r="I284" s="221"/>
      <c r="J284" s="162"/>
      <c r="K284" s="226" t="e">
        <f t="shared" si="19"/>
        <v>#DIV/0!</v>
      </c>
      <c r="L284" s="260"/>
      <c r="M284" s="103" t="e">
        <f t="shared" si="20"/>
        <v>#DIV/0!</v>
      </c>
      <c r="N284" s="222">
        <v>0.08</v>
      </c>
      <c r="O284" s="103" t="e">
        <f t="shared" si="21"/>
        <v>#DIV/0!</v>
      </c>
      <c r="Q284" s="231"/>
    </row>
    <row r="285" spans="1:17" s="2" customFormat="1" ht="23.4" customHeight="1">
      <c r="A285" s="131">
        <v>11</v>
      </c>
      <c r="B285" s="39" t="s">
        <v>242</v>
      </c>
      <c r="C285" s="39">
        <v>7</v>
      </c>
      <c r="D285" s="229">
        <v>0.375</v>
      </c>
      <c r="E285" s="39" t="s">
        <v>283</v>
      </c>
      <c r="F285" s="39">
        <v>45</v>
      </c>
      <c r="G285" s="39">
        <f>'[1]PAKIETY-16-38-MODYFIKACJA'!P241</f>
        <v>72</v>
      </c>
      <c r="H285" s="221"/>
      <c r="I285" s="221"/>
      <c r="J285" s="98"/>
      <c r="K285" s="226" t="e">
        <f t="shared" si="19"/>
        <v>#DIV/0!</v>
      </c>
      <c r="L285" s="260"/>
      <c r="M285" s="103" t="e">
        <f t="shared" si="20"/>
        <v>#DIV/0!</v>
      </c>
      <c r="N285" s="222">
        <v>0.08</v>
      </c>
      <c r="O285" s="103" t="e">
        <f t="shared" si="21"/>
        <v>#DIV/0!</v>
      </c>
      <c r="Q285" s="231"/>
    </row>
    <row r="286" spans="1:17" s="2" customFormat="1" ht="16.95" customHeight="1">
      <c r="A286" s="131">
        <v>12</v>
      </c>
      <c r="B286" s="39">
        <v>2</v>
      </c>
      <c r="C286" s="39">
        <v>37</v>
      </c>
      <c r="D286" s="229">
        <v>0.5</v>
      </c>
      <c r="E286" s="39" t="s">
        <v>145</v>
      </c>
      <c r="F286" s="39">
        <v>75</v>
      </c>
      <c r="G286" s="39">
        <f>'[1]PAKIETY-16-38-MODYFIKACJA'!P242</f>
        <v>72</v>
      </c>
      <c r="H286" s="221"/>
      <c r="I286" s="221"/>
      <c r="J286" s="162"/>
      <c r="K286" s="226" t="e">
        <f t="shared" si="19"/>
        <v>#DIV/0!</v>
      </c>
      <c r="L286" s="260"/>
      <c r="M286" s="103" t="e">
        <f t="shared" si="20"/>
        <v>#DIV/0!</v>
      </c>
      <c r="N286" s="222">
        <v>0.08</v>
      </c>
      <c r="O286" s="103" t="e">
        <f t="shared" si="21"/>
        <v>#DIV/0!</v>
      </c>
      <c r="Q286" s="231"/>
    </row>
    <row r="287" spans="1:17" s="2" customFormat="1" ht="15.9" customHeight="1">
      <c r="A287" s="131">
        <v>13</v>
      </c>
      <c r="B287" s="39">
        <v>1</v>
      </c>
      <c r="C287" s="39">
        <v>30</v>
      </c>
      <c r="D287" s="229">
        <v>0.5</v>
      </c>
      <c r="E287" s="39" t="s">
        <v>145</v>
      </c>
      <c r="F287" s="39">
        <v>75</v>
      </c>
      <c r="G287" s="39">
        <f>'[1]PAKIETY-16-38-MODYFIKACJA'!P243</f>
        <v>72</v>
      </c>
      <c r="H287" s="221"/>
      <c r="I287" s="221"/>
      <c r="J287" s="162"/>
      <c r="K287" s="226" t="e">
        <f t="shared" si="19"/>
        <v>#DIV/0!</v>
      </c>
      <c r="L287" s="260"/>
      <c r="M287" s="103" t="e">
        <f t="shared" si="20"/>
        <v>#DIV/0!</v>
      </c>
      <c r="N287" s="222">
        <v>0.08</v>
      </c>
      <c r="O287" s="103" t="e">
        <f t="shared" si="21"/>
        <v>#DIV/0!</v>
      </c>
      <c r="Q287" s="231"/>
    </row>
    <row r="288" spans="1:17" s="2" customFormat="1" ht="15.9" customHeight="1">
      <c r="A288" s="131">
        <v>14</v>
      </c>
      <c r="B288" s="39">
        <v>0</v>
      </c>
      <c r="C288" s="39">
        <v>30</v>
      </c>
      <c r="D288" s="229">
        <v>0.5</v>
      </c>
      <c r="E288" s="39" t="s">
        <v>145</v>
      </c>
      <c r="F288" s="39">
        <v>75</v>
      </c>
      <c r="G288" s="39">
        <f>'[1]PAKIETY-16-38-MODYFIKACJA'!P244</f>
        <v>72</v>
      </c>
      <c r="H288" s="221"/>
      <c r="I288" s="221"/>
      <c r="J288" s="162"/>
      <c r="K288" s="226" t="e">
        <f t="shared" si="19"/>
        <v>#DIV/0!</v>
      </c>
      <c r="L288" s="260"/>
      <c r="M288" s="103" t="e">
        <f t="shared" si="20"/>
        <v>#DIV/0!</v>
      </c>
      <c r="N288" s="222">
        <v>0.08</v>
      </c>
      <c r="O288" s="103" t="e">
        <f t="shared" si="21"/>
        <v>#DIV/0!</v>
      </c>
      <c r="Q288" s="231"/>
    </row>
    <row r="289" spans="1:17" s="2" customFormat="1" ht="15.9" customHeight="1">
      <c r="A289" s="43" t="s">
        <v>427</v>
      </c>
      <c r="B289" s="1"/>
      <c r="C289" s="1"/>
      <c r="D289" s="1"/>
      <c r="E289" s="1"/>
      <c r="F289" s="1"/>
      <c r="G289" s="36"/>
      <c r="H289" s="36"/>
      <c r="I289" s="36"/>
      <c r="J289" s="36"/>
      <c r="K289" s="36"/>
      <c r="L289" s="36"/>
      <c r="M289" s="36"/>
      <c r="N289" s="36"/>
      <c r="O289" s="36"/>
      <c r="Q289" s="231"/>
    </row>
    <row r="290" spans="1:17" ht="51">
      <c r="A290" s="88" t="s">
        <v>115</v>
      </c>
      <c r="B290" s="88" t="s">
        <v>116</v>
      </c>
      <c r="C290" s="89" t="s">
        <v>212</v>
      </c>
      <c r="D290" s="89" t="s">
        <v>119</v>
      </c>
      <c r="E290" s="88" t="s">
        <v>120</v>
      </c>
      <c r="F290" s="88" t="s">
        <v>117</v>
      </c>
      <c r="G290" s="88" t="s">
        <v>447</v>
      </c>
      <c r="H290" s="88" t="s">
        <v>121</v>
      </c>
      <c r="I290" s="90" t="s">
        <v>122</v>
      </c>
      <c r="J290" s="45" t="s">
        <v>214</v>
      </c>
      <c r="K290" s="45" t="s">
        <v>36</v>
      </c>
      <c r="L290" s="45" t="s">
        <v>37</v>
      </c>
      <c r="M290" s="45" t="s">
        <v>126</v>
      </c>
      <c r="N290" s="45" t="s">
        <v>127</v>
      </c>
      <c r="O290" s="45" t="s">
        <v>128</v>
      </c>
    </row>
    <row r="291" spans="1:17" s="2" customFormat="1" ht="14.4" customHeight="1">
      <c r="A291" s="41" t="s">
        <v>2</v>
      </c>
      <c r="B291" s="41" t="s">
        <v>3</v>
      </c>
      <c r="C291" s="41" t="s">
        <v>4</v>
      </c>
      <c r="D291" s="41" t="s">
        <v>5</v>
      </c>
      <c r="E291" s="41" t="s">
        <v>6</v>
      </c>
      <c r="F291" s="41" t="s">
        <v>7</v>
      </c>
      <c r="G291" s="41" t="s">
        <v>8</v>
      </c>
      <c r="H291" s="41" t="s">
        <v>9</v>
      </c>
      <c r="I291" s="48" t="s">
        <v>10</v>
      </c>
      <c r="J291" s="41" t="s">
        <v>11</v>
      </c>
      <c r="K291" s="41" t="s">
        <v>376</v>
      </c>
      <c r="L291" s="41" t="s">
        <v>13</v>
      </c>
      <c r="M291" s="94" t="s">
        <v>216</v>
      </c>
      <c r="N291" s="94" t="s">
        <v>217</v>
      </c>
      <c r="O291" s="94" t="s">
        <v>131</v>
      </c>
    </row>
    <row r="292" spans="1:17" s="2" customFormat="1" ht="15" customHeight="1">
      <c r="A292" s="131">
        <v>15</v>
      </c>
      <c r="B292" s="39" t="s">
        <v>146</v>
      </c>
      <c r="C292" s="39">
        <v>26</v>
      </c>
      <c r="D292" s="229">
        <v>0.5</v>
      </c>
      <c r="E292" s="39" t="s">
        <v>145</v>
      </c>
      <c r="F292" s="39">
        <v>75</v>
      </c>
      <c r="G292" s="39">
        <f>'[1]PAKIETY-16-38-MODYFIKACJA'!P248</f>
        <v>216</v>
      </c>
      <c r="H292" s="221"/>
      <c r="I292" s="221"/>
      <c r="J292" s="162"/>
      <c r="K292" s="226" t="e">
        <f t="shared" si="19"/>
        <v>#DIV/0!</v>
      </c>
      <c r="L292" s="260"/>
      <c r="M292" s="103" t="e">
        <f t="shared" ref="M292:M299" si="22">ROUND(K292*L292,2)</f>
        <v>#DIV/0!</v>
      </c>
      <c r="N292" s="222">
        <v>0.08</v>
      </c>
      <c r="O292" s="103" t="e">
        <f t="shared" ref="O292:O299" si="23">ROUND(M292*N292+M292,2)</f>
        <v>#DIV/0!</v>
      </c>
    </row>
    <row r="293" spans="1:17" s="2" customFormat="1" ht="15.9" customHeight="1">
      <c r="A293" s="131">
        <v>16</v>
      </c>
      <c r="B293" s="39" t="s">
        <v>143</v>
      </c>
      <c r="C293" s="39">
        <v>22</v>
      </c>
      <c r="D293" s="229">
        <v>0.5</v>
      </c>
      <c r="E293" s="39" t="s">
        <v>145</v>
      </c>
      <c r="F293" s="39">
        <v>75</v>
      </c>
      <c r="G293" s="39">
        <f>'[1]PAKIETY-16-38-MODYFIKACJA'!P249</f>
        <v>144</v>
      </c>
      <c r="H293" s="221"/>
      <c r="I293" s="221"/>
      <c r="J293" s="98"/>
      <c r="K293" s="226" t="e">
        <f t="shared" si="19"/>
        <v>#DIV/0!</v>
      </c>
      <c r="L293" s="260"/>
      <c r="M293" s="103" t="e">
        <f t="shared" si="22"/>
        <v>#DIV/0!</v>
      </c>
      <c r="N293" s="222">
        <v>0.08</v>
      </c>
      <c r="O293" s="103" t="e">
        <f t="shared" si="23"/>
        <v>#DIV/0!</v>
      </c>
      <c r="Q293" s="231"/>
    </row>
    <row r="294" spans="1:17" s="2" customFormat="1" ht="15.9" customHeight="1">
      <c r="A294" s="131">
        <v>17</v>
      </c>
      <c r="B294" s="39" t="s">
        <v>143</v>
      </c>
      <c r="C294" s="39">
        <v>17</v>
      </c>
      <c r="D294" s="229">
        <v>0.5</v>
      </c>
      <c r="E294" s="39" t="s">
        <v>145</v>
      </c>
      <c r="F294" s="39">
        <v>75</v>
      </c>
      <c r="G294" s="39">
        <f>'[1]PAKIETY-16-38-MODYFIKACJA'!P250</f>
        <v>288</v>
      </c>
      <c r="H294" s="221"/>
      <c r="I294" s="221"/>
      <c r="J294" s="162"/>
      <c r="K294" s="226" t="e">
        <f t="shared" si="19"/>
        <v>#DIV/0!</v>
      </c>
      <c r="L294" s="260"/>
      <c r="M294" s="103" t="e">
        <f t="shared" si="22"/>
        <v>#DIV/0!</v>
      </c>
      <c r="N294" s="222">
        <v>0.08</v>
      </c>
      <c r="O294" s="103" t="e">
        <f t="shared" si="23"/>
        <v>#DIV/0!</v>
      </c>
      <c r="Q294" s="231"/>
    </row>
    <row r="295" spans="1:17" s="2" customFormat="1" ht="15.9" customHeight="1">
      <c r="A295" s="131">
        <v>18</v>
      </c>
      <c r="B295" s="39" t="s">
        <v>157</v>
      </c>
      <c r="C295" s="39">
        <v>17</v>
      </c>
      <c r="D295" s="229">
        <v>0.5</v>
      </c>
      <c r="E295" s="39" t="s">
        <v>145</v>
      </c>
      <c r="F295" s="39">
        <v>75</v>
      </c>
      <c r="G295" s="39">
        <f>'[1]PAKIETY-16-38-MODYFIKACJA'!P251</f>
        <v>360</v>
      </c>
      <c r="H295" s="221"/>
      <c r="I295" s="221"/>
      <c r="J295" s="162"/>
      <c r="K295" s="226" t="e">
        <f t="shared" si="19"/>
        <v>#DIV/0!</v>
      </c>
      <c r="L295" s="260"/>
      <c r="M295" s="103" t="e">
        <f t="shared" si="22"/>
        <v>#DIV/0!</v>
      </c>
      <c r="N295" s="222">
        <v>0.08</v>
      </c>
      <c r="O295" s="103" t="e">
        <f t="shared" si="23"/>
        <v>#DIV/0!</v>
      </c>
      <c r="Q295" s="231"/>
    </row>
    <row r="296" spans="1:17" s="2" customFormat="1" ht="15.9" customHeight="1">
      <c r="A296" s="131">
        <v>19</v>
      </c>
      <c r="B296" s="39" t="s">
        <v>157</v>
      </c>
      <c r="C296" s="39">
        <v>13</v>
      </c>
      <c r="D296" s="229">
        <v>0.5</v>
      </c>
      <c r="E296" s="39" t="s">
        <v>145</v>
      </c>
      <c r="F296" s="39">
        <v>75</v>
      </c>
      <c r="G296" s="39">
        <f>'[1]PAKIETY-16-38-MODYFIKACJA'!P252</f>
        <v>360</v>
      </c>
      <c r="H296" s="221"/>
      <c r="I296" s="221"/>
      <c r="J296" s="162"/>
      <c r="K296" s="226" t="e">
        <f t="shared" si="19"/>
        <v>#DIV/0!</v>
      </c>
      <c r="L296" s="260"/>
      <c r="M296" s="103" t="e">
        <f t="shared" si="22"/>
        <v>#DIV/0!</v>
      </c>
      <c r="N296" s="222">
        <v>0.08</v>
      </c>
      <c r="O296" s="103" t="e">
        <f t="shared" si="23"/>
        <v>#DIV/0!</v>
      </c>
      <c r="Q296" s="231"/>
    </row>
    <row r="297" spans="1:17" s="2" customFormat="1" ht="15.9" customHeight="1">
      <c r="A297" s="131">
        <v>20</v>
      </c>
      <c r="B297" s="39" t="s">
        <v>179</v>
      </c>
      <c r="C297" s="39">
        <v>17</v>
      </c>
      <c r="D297" s="229">
        <v>0.5</v>
      </c>
      <c r="E297" s="39" t="s">
        <v>145</v>
      </c>
      <c r="F297" s="39">
        <v>75</v>
      </c>
      <c r="G297" s="39">
        <f>'[1]PAKIETY-16-38-MODYFIKACJA'!P253</f>
        <v>360</v>
      </c>
      <c r="H297" s="221"/>
      <c r="I297" s="221"/>
      <c r="J297" s="162"/>
      <c r="K297" s="226" t="e">
        <f t="shared" si="19"/>
        <v>#DIV/0!</v>
      </c>
      <c r="L297" s="260"/>
      <c r="M297" s="103" t="e">
        <f t="shared" si="22"/>
        <v>#DIV/0!</v>
      </c>
      <c r="N297" s="222">
        <v>0.08</v>
      </c>
      <c r="O297" s="103" t="e">
        <f t="shared" si="23"/>
        <v>#DIV/0!</v>
      </c>
      <c r="Q297" s="231"/>
    </row>
    <row r="298" spans="1:17" s="2" customFormat="1" ht="15.9" customHeight="1">
      <c r="A298" s="131">
        <v>21</v>
      </c>
      <c r="B298" s="39" t="s">
        <v>179</v>
      </c>
      <c r="C298" s="39">
        <v>13</v>
      </c>
      <c r="D298" s="229">
        <v>0.5</v>
      </c>
      <c r="E298" s="39" t="s">
        <v>145</v>
      </c>
      <c r="F298" s="39">
        <v>45</v>
      </c>
      <c r="G298" s="39">
        <f>'[1]PAKIETY-16-38-MODYFIKACJA'!P254</f>
        <v>360</v>
      </c>
      <c r="H298" s="221"/>
      <c r="I298" s="221"/>
      <c r="J298" s="98"/>
      <c r="K298" s="226" t="e">
        <f t="shared" si="19"/>
        <v>#DIV/0!</v>
      </c>
      <c r="L298" s="260"/>
      <c r="M298" s="103" t="e">
        <f t="shared" si="22"/>
        <v>#DIV/0!</v>
      </c>
      <c r="N298" s="222">
        <v>0.08</v>
      </c>
      <c r="O298" s="103" t="e">
        <f t="shared" si="23"/>
        <v>#DIV/0!</v>
      </c>
      <c r="Q298" s="231"/>
    </row>
    <row r="299" spans="1:17" s="2" customFormat="1" ht="15.9" customHeight="1">
      <c r="A299" s="131">
        <v>22</v>
      </c>
      <c r="B299" s="39" t="s">
        <v>193</v>
      </c>
      <c r="C299" s="232" t="s">
        <v>377</v>
      </c>
      <c r="D299" s="229">
        <v>0.5</v>
      </c>
      <c r="E299" s="39" t="s">
        <v>145</v>
      </c>
      <c r="F299" s="39">
        <v>75</v>
      </c>
      <c r="G299" s="39">
        <f>'[1]PAKIETY-16-38-MODYFIKACJA'!P255</f>
        <v>72</v>
      </c>
      <c r="H299" s="221"/>
      <c r="I299" s="221"/>
      <c r="J299" s="162"/>
      <c r="K299" s="226" t="e">
        <f t="shared" si="19"/>
        <v>#DIV/0!</v>
      </c>
      <c r="L299" s="260"/>
      <c r="M299" s="103" t="e">
        <f t="shared" si="22"/>
        <v>#DIV/0!</v>
      </c>
      <c r="N299" s="222">
        <v>0.08</v>
      </c>
      <c r="O299" s="103" t="e">
        <f t="shared" si="23"/>
        <v>#DIV/0!</v>
      </c>
      <c r="Q299" s="231"/>
    </row>
    <row r="300" spans="1:17" s="2" customFormat="1" ht="15.9" customHeight="1">
      <c r="A300" s="105"/>
      <c r="B300" s="106"/>
      <c r="C300" s="106"/>
      <c r="D300" s="107"/>
      <c r="E300" s="107"/>
      <c r="F300" s="108"/>
      <c r="G300" s="106"/>
      <c r="H300" s="106"/>
      <c r="I300" s="109"/>
      <c r="J300" s="109"/>
      <c r="K300" s="109"/>
      <c r="L300" s="223" t="s">
        <v>17</v>
      </c>
      <c r="M300" s="111" t="e">
        <f>SUM(M266:M299)</f>
        <v>#DIV/0!</v>
      </c>
      <c r="N300" s="106"/>
      <c r="O300" s="112" t="e">
        <f>SUM(O266:O299)</f>
        <v>#DIV/0!</v>
      </c>
      <c r="Q300" s="231"/>
    </row>
    <row r="301" spans="1:17" s="4" customFormat="1" ht="15" customHeight="1">
      <c r="A301" s="7" t="s">
        <v>18</v>
      </c>
      <c r="B301" s="30" t="s">
        <v>22</v>
      </c>
      <c r="C301" s="6"/>
      <c r="D301" s="5"/>
      <c r="F301" s="6"/>
      <c r="G301" s="9"/>
      <c r="H301" s="10"/>
      <c r="I301" s="9"/>
      <c r="J301" s="6"/>
      <c r="K301" s="31"/>
      <c r="L301" s="11"/>
    </row>
    <row r="302" spans="1:17" s="4" customFormat="1" ht="15" customHeight="1">
      <c r="A302" s="409" t="s">
        <v>23</v>
      </c>
      <c r="B302" s="410"/>
      <c r="C302" s="410"/>
      <c r="D302" s="410"/>
      <c r="E302" s="410"/>
      <c r="F302" s="410"/>
      <c r="G302" s="410"/>
      <c r="H302" s="410"/>
      <c r="I302" s="410"/>
      <c r="J302" s="410"/>
      <c r="K302" s="411"/>
      <c r="L302" s="12"/>
      <c r="M302" s="13" t="s">
        <v>24</v>
      </c>
    </row>
    <row r="303" spans="1:17" s="4" customFormat="1" ht="15" customHeight="1">
      <c r="A303" s="409" t="s">
        <v>25</v>
      </c>
      <c r="B303" s="410"/>
      <c r="C303" s="410"/>
      <c r="D303" s="410"/>
      <c r="E303" s="410"/>
      <c r="F303" s="410"/>
      <c r="G303" s="410"/>
      <c r="H303" s="410"/>
      <c r="I303" s="410"/>
      <c r="J303" s="410"/>
      <c r="K303" s="411"/>
      <c r="L303" s="12"/>
      <c r="M303" s="13" t="s">
        <v>24</v>
      </c>
    </row>
    <row r="304" spans="1:17" s="4" customFormat="1" ht="15" customHeight="1">
      <c r="A304" s="409" t="s">
        <v>26</v>
      </c>
      <c r="B304" s="410"/>
      <c r="C304" s="410"/>
      <c r="D304" s="410"/>
      <c r="E304" s="410"/>
      <c r="F304" s="410"/>
      <c r="G304" s="410"/>
      <c r="H304" s="410"/>
      <c r="I304" s="410"/>
      <c r="J304" s="410"/>
      <c r="K304" s="411"/>
      <c r="L304" s="12"/>
      <c r="M304" s="13" t="s">
        <v>24</v>
      </c>
    </row>
    <row r="305" spans="1:18" s="2" customFormat="1" ht="18" customHeight="1">
      <c r="B305" s="113" t="s">
        <v>16</v>
      </c>
      <c r="C305" s="80"/>
      <c r="D305" s="80"/>
      <c r="E305" s="80"/>
      <c r="F305" s="80"/>
      <c r="G305" s="55"/>
      <c r="H305" s="55"/>
      <c r="J305" s="81"/>
      <c r="K305" s="81"/>
      <c r="L305" s="55"/>
    </row>
    <row r="306" spans="1:18" s="2" customFormat="1" ht="15" customHeight="1">
      <c r="A306" s="59" t="s">
        <v>18</v>
      </c>
      <c r="B306" s="431" t="s">
        <v>284</v>
      </c>
      <c r="C306" s="431"/>
      <c r="D306" s="431"/>
      <c r="E306" s="431"/>
      <c r="F306" s="431"/>
      <c r="G306" s="431"/>
      <c r="H306" s="431"/>
      <c r="I306" s="431"/>
      <c r="J306" s="431"/>
      <c r="K306" s="431"/>
      <c r="L306" s="431"/>
      <c r="M306" s="431"/>
      <c r="N306" s="431"/>
      <c r="O306" s="431"/>
    </row>
    <row r="307" spans="1:18" s="2" customFormat="1" ht="16.2" customHeight="1">
      <c r="A307" s="59" t="s">
        <v>18</v>
      </c>
      <c r="B307" s="117" t="s">
        <v>367</v>
      </c>
      <c r="C307" s="379"/>
      <c r="D307" s="379"/>
      <c r="E307" s="379"/>
      <c r="F307" s="379"/>
      <c r="G307" s="116"/>
      <c r="H307" s="116"/>
      <c r="J307" s="116"/>
      <c r="K307" s="81"/>
      <c r="L307" s="82"/>
      <c r="M307" s="81"/>
      <c r="N307" s="55"/>
    </row>
    <row r="308" spans="1:18" s="2" customFormat="1" ht="15" customHeight="1">
      <c r="A308" s="59" t="s">
        <v>18</v>
      </c>
      <c r="B308" s="83" t="s">
        <v>20</v>
      </c>
      <c r="C308" s="83"/>
      <c r="D308" s="83"/>
      <c r="E308" s="83"/>
      <c r="F308" s="83"/>
      <c r="G308" s="83"/>
      <c r="H308" s="83"/>
      <c r="I308" s="83"/>
    </row>
    <row r="309" spans="1:18" s="2" customFormat="1" ht="15" customHeight="1">
      <c r="A309" s="59" t="s">
        <v>18</v>
      </c>
      <c r="B309" s="83" t="s">
        <v>221</v>
      </c>
      <c r="C309" s="83"/>
      <c r="D309" s="83"/>
      <c r="E309" s="83"/>
      <c r="F309" s="83"/>
      <c r="G309" s="83"/>
      <c r="H309" s="83"/>
      <c r="I309" s="83"/>
      <c r="L309" s="83"/>
    </row>
    <row r="310" spans="1:18" s="4" customFormat="1">
      <c r="A310" s="15" t="s">
        <v>18</v>
      </c>
      <c r="B310" s="16" t="s">
        <v>28</v>
      </c>
      <c r="C310" s="16"/>
      <c r="D310" s="16"/>
      <c r="E310" s="16"/>
      <c r="F310" s="16"/>
      <c r="G310" s="16"/>
      <c r="H310" s="16"/>
      <c r="I310" s="16"/>
      <c r="J310" s="15"/>
      <c r="K310" s="29"/>
    </row>
    <row r="311" spans="1:18" s="2" customFormat="1" ht="15" customHeight="1">
      <c r="A311" s="59" t="s">
        <v>18</v>
      </c>
      <c r="B311" s="432" t="s">
        <v>210</v>
      </c>
      <c r="C311" s="432"/>
      <c r="D311" s="432"/>
      <c r="E311" s="432"/>
      <c r="F311" s="432"/>
      <c r="G311" s="432"/>
      <c r="H311" s="432"/>
      <c r="I311" s="432"/>
      <c r="J311" s="432"/>
      <c r="K311" s="432"/>
      <c r="L311" s="432"/>
      <c r="M311" s="432"/>
      <c r="N311" s="432"/>
      <c r="O311" s="432"/>
    </row>
    <row r="312" spans="1:18" s="2" customFormat="1" ht="15" customHeight="1">
      <c r="B312" s="86" t="s">
        <v>222</v>
      </c>
      <c r="C312" s="86"/>
      <c r="D312" s="86"/>
      <c r="E312" s="86"/>
      <c r="F312" s="86"/>
      <c r="G312" s="86"/>
      <c r="H312" s="86"/>
      <c r="I312" s="86"/>
      <c r="J312" s="86"/>
      <c r="K312" s="86"/>
      <c r="L312" s="86"/>
      <c r="M312" s="86"/>
      <c r="N312" s="86"/>
      <c r="O312" s="86"/>
    </row>
    <row r="313" spans="1:18" s="2" customFormat="1" ht="15" customHeight="1">
      <c r="A313" s="59"/>
      <c r="B313" s="84" t="s">
        <v>211</v>
      </c>
      <c r="C313" s="85"/>
      <c r="D313" s="85"/>
      <c r="E313" s="85"/>
      <c r="F313" s="85"/>
      <c r="G313" s="85"/>
      <c r="H313" s="85"/>
      <c r="I313" s="85"/>
      <c r="J313" s="85"/>
      <c r="K313" s="122"/>
      <c r="L313" s="122"/>
      <c r="M313" s="124"/>
      <c r="N313" s="86"/>
      <c r="O313" s="86"/>
    </row>
    <row r="314" spans="1:18" s="2" customFormat="1" ht="15" customHeight="1">
      <c r="A314" s="59"/>
      <c r="B314" s="64"/>
      <c r="C314" s="64"/>
      <c r="D314" s="64"/>
      <c r="E314" s="64"/>
      <c r="F314" s="64"/>
      <c r="G314" s="64"/>
      <c r="H314" s="64"/>
      <c r="I314" s="64"/>
      <c r="J314" s="64"/>
      <c r="K314" s="224"/>
      <c r="L314" s="224"/>
      <c r="M314" s="224"/>
      <c r="N314" s="148"/>
    </row>
    <row r="315" spans="1:18" s="4" customFormat="1">
      <c r="H315" s="25"/>
      <c r="I315" s="25"/>
      <c r="J315" s="26"/>
      <c r="K315" s="27" t="s">
        <v>27</v>
      </c>
      <c r="L315" s="25"/>
      <c r="M315" s="25"/>
    </row>
    <row r="316" spans="1:18" s="2" customFormat="1" ht="12.75" customHeight="1">
      <c r="A316" s="60" t="s">
        <v>285</v>
      </c>
      <c r="B316" s="36"/>
      <c r="C316" s="36"/>
      <c r="D316" s="36"/>
      <c r="E316" s="36"/>
      <c r="F316" s="36"/>
      <c r="G316" s="36"/>
      <c r="H316" s="36"/>
      <c r="I316" s="36"/>
      <c r="J316" s="36"/>
      <c r="K316" s="36"/>
      <c r="L316" s="36"/>
      <c r="M316" s="36"/>
      <c r="N316" s="36"/>
      <c r="O316" s="36"/>
    </row>
    <row r="317" spans="1:18" ht="51">
      <c r="A317" s="88" t="s">
        <v>115</v>
      </c>
      <c r="B317" s="88" t="s">
        <v>116</v>
      </c>
      <c r="C317" s="89" t="s">
        <v>212</v>
      </c>
      <c r="D317" s="89" t="s">
        <v>119</v>
      </c>
      <c r="E317" s="88" t="s">
        <v>120</v>
      </c>
      <c r="F317" s="88" t="s">
        <v>117</v>
      </c>
      <c r="G317" s="88" t="s">
        <v>447</v>
      </c>
      <c r="H317" s="88" t="s">
        <v>121</v>
      </c>
      <c r="I317" s="90" t="s">
        <v>122</v>
      </c>
      <c r="J317" s="45" t="s">
        <v>214</v>
      </c>
      <c r="K317" s="45" t="s">
        <v>36</v>
      </c>
      <c r="L317" s="45" t="s">
        <v>37</v>
      </c>
      <c r="M317" s="45" t="s">
        <v>126</v>
      </c>
      <c r="N317" s="45" t="s">
        <v>127</v>
      </c>
      <c r="O317" s="45" t="s">
        <v>128</v>
      </c>
    </row>
    <row r="318" spans="1:18" s="2" customFormat="1" ht="12" customHeight="1">
      <c r="A318" s="41" t="s">
        <v>2</v>
      </c>
      <c r="B318" s="41" t="s">
        <v>3</v>
      </c>
      <c r="C318" s="41" t="s">
        <v>4</v>
      </c>
      <c r="D318" s="41" t="s">
        <v>5</v>
      </c>
      <c r="E318" s="41" t="s">
        <v>6</v>
      </c>
      <c r="F318" s="41" t="s">
        <v>7</v>
      </c>
      <c r="G318" s="41" t="s">
        <v>8</v>
      </c>
      <c r="H318" s="41" t="s">
        <v>9</v>
      </c>
      <c r="I318" s="48" t="s">
        <v>10</v>
      </c>
      <c r="J318" s="41" t="s">
        <v>11</v>
      </c>
      <c r="K318" s="41" t="s">
        <v>376</v>
      </c>
      <c r="L318" s="41" t="s">
        <v>13</v>
      </c>
      <c r="M318" s="94" t="s">
        <v>216</v>
      </c>
      <c r="N318" s="94" t="s">
        <v>217</v>
      </c>
      <c r="O318" s="94" t="s">
        <v>131</v>
      </c>
    </row>
    <row r="319" spans="1:18" s="2" customFormat="1" ht="15" customHeight="1">
      <c r="A319" s="131">
        <v>1</v>
      </c>
      <c r="B319" s="39">
        <v>2</v>
      </c>
      <c r="C319" s="39" t="s">
        <v>286</v>
      </c>
      <c r="D319" s="229">
        <v>0.375</v>
      </c>
      <c r="E319" s="39" t="s">
        <v>229</v>
      </c>
      <c r="F319" s="39" t="s">
        <v>165</v>
      </c>
      <c r="G319" s="39">
        <f>'[1]PAKIETY-16-38-MODYFIKACJA'!P270</f>
        <v>72</v>
      </c>
      <c r="H319" s="221"/>
      <c r="I319" s="221"/>
      <c r="J319" s="162"/>
      <c r="K319" s="226" t="e">
        <f t="shared" ref="K319:K341" si="24">ROUND(G319/J319,2)</f>
        <v>#DIV/0!</v>
      </c>
      <c r="L319" s="312"/>
      <c r="M319" s="103" t="e">
        <f t="shared" ref="M319:M341" si="25">ROUND(K319*L319,2)</f>
        <v>#DIV/0!</v>
      </c>
      <c r="N319" s="222">
        <v>0.08</v>
      </c>
      <c r="O319" s="103" t="e">
        <f t="shared" ref="O319:O341" si="26">ROUND(M319*N319+M319,2)</f>
        <v>#DIV/0!</v>
      </c>
    </row>
    <row r="320" spans="1:18" s="2" customFormat="1" ht="15.9" customHeight="1">
      <c r="A320" s="131">
        <v>2</v>
      </c>
      <c r="B320" s="39">
        <v>2</v>
      </c>
      <c r="C320" s="39">
        <v>60</v>
      </c>
      <c r="D320" s="229">
        <v>0.375</v>
      </c>
      <c r="E320" s="39" t="s">
        <v>229</v>
      </c>
      <c r="F320" s="39">
        <v>100</v>
      </c>
      <c r="G320" s="39">
        <f>'[1]PAKIETY-16-38-MODYFIKACJA'!P271</f>
        <v>72</v>
      </c>
      <c r="H320" s="221"/>
      <c r="I320" s="221"/>
      <c r="J320" s="162"/>
      <c r="K320" s="226" t="e">
        <f t="shared" si="24"/>
        <v>#DIV/0!</v>
      </c>
      <c r="L320" s="312"/>
      <c r="M320" s="103" t="e">
        <f t="shared" si="25"/>
        <v>#DIV/0!</v>
      </c>
      <c r="N320" s="222">
        <v>0.08</v>
      </c>
      <c r="O320" s="103" t="e">
        <f t="shared" si="26"/>
        <v>#DIV/0!</v>
      </c>
      <c r="Q320" s="231"/>
      <c r="R320" s="259"/>
    </row>
    <row r="321" spans="1:18" s="2" customFormat="1" ht="15.9" customHeight="1">
      <c r="A321" s="131">
        <v>3</v>
      </c>
      <c r="B321" s="39">
        <v>1</v>
      </c>
      <c r="C321" s="39">
        <v>60</v>
      </c>
      <c r="D321" s="229">
        <v>0.375</v>
      </c>
      <c r="E321" s="39" t="s">
        <v>229</v>
      </c>
      <c r="F321" s="39">
        <v>100</v>
      </c>
      <c r="G321" s="39">
        <f>'[1]PAKIETY-16-38-MODYFIKACJA'!P272</f>
        <v>72</v>
      </c>
      <c r="H321" s="221"/>
      <c r="I321" s="221"/>
      <c r="J321" s="162"/>
      <c r="K321" s="226" t="e">
        <f t="shared" si="24"/>
        <v>#DIV/0!</v>
      </c>
      <c r="L321" s="312"/>
      <c r="M321" s="103" t="e">
        <f t="shared" si="25"/>
        <v>#DIV/0!</v>
      </c>
      <c r="N321" s="222">
        <v>0.08</v>
      </c>
      <c r="O321" s="103" t="e">
        <f t="shared" si="26"/>
        <v>#DIV/0!</v>
      </c>
      <c r="Q321" s="231"/>
      <c r="R321" s="259"/>
    </row>
    <row r="322" spans="1:18" s="2" customFormat="1" ht="15.9" customHeight="1">
      <c r="A322" s="131">
        <v>4</v>
      </c>
      <c r="B322" s="39">
        <v>1</v>
      </c>
      <c r="C322" s="39">
        <v>35</v>
      </c>
      <c r="D322" s="229">
        <v>0.375</v>
      </c>
      <c r="E322" s="39" t="s">
        <v>229</v>
      </c>
      <c r="F322" s="39">
        <v>75</v>
      </c>
      <c r="G322" s="39">
        <f>'[1]PAKIETY-16-38-MODYFIKACJA'!P273</f>
        <v>144</v>
      </c>
      <c r="H322" s="221"/>
      <c r="I322" s="221"/>
      <c r="J322" s="162"/>
      <c r="K322" s="226" t="e">
        <f t="shared" si="24"/>
        <v>#DIV/0!</v>
      </c>
      <c r="L322" s="312"/>
      <c r="M322" s="103" t="e">
        <f t="shared" si="25"/>
        <v>#DIV/0!</v>
      </c>
      <c r="N322" s="222">
        <v>0.08</v>
      </c>
      <c r="O322" s="103" t="e">
        <f t="shared" si="26"/>
        <v>#DIV/0!</v>
      </c>
      <c r="Q322" s="231"/>
      <c r="R322" s="259"/>
    </row>
    <row r="323" spans="1:18" s="2" customFormat="1" ht="15.9" customHeight="1">
      <c r="A323" s="131">
        <v>5</v>
      </c>
      <c r="B323" s="39">
        <v>1</v>
      </c>
      <c r="C323" s="39">
        <v>30</v>
      </c>
      <c r="D323" s="229">
        <v>0.375</v>
      </c>
      <c r="E323" s="39" t="s">
        <v>229</v>
      </c>
      <c r="F323" s="39">
        <v>75</v>
      </c>
      <c r="G323" s="39">
        <f>'[1]PAKIETY-16-38-MODYFIKACJA'!P274</f>
        <v>144</v>
      </c>
      <c r="H323" s="221"/>
      <c r="I323" s="221"/>
      <c r="J323" s="98"/>
      <c r="K323" s="226" t="e">
        <f t="shared" si="24"/>
        <v>#DIV/0!</v>
      </c>
      <c r="L323" s="312"/>
      <c r="M323" s="103" t="e">
        <f t="shared" si="25"/>
        <v>#DIV/0!</v>
      </c>
      <c r="N323" s="222">
        <v>0.08</v>
      </c>
      <c r="O323" s="103" t="e">
        <f t="shared" si="26"/>
        <v>#DIV/0!</v>
      </c>
      <c r="Q323" s="231"/>
      <c r="R323" s="259"/>
    </row>
    <row r="324" spans="1:18" s="2" customFormat="1" ht="15.9" customHeight="1">
      <c r="A324" s="131">
        <v>6</v>
      </c>
      <c r="B324" s="39">
        <v>0</v>
      </c>
      <c r="C324" s="39">
        <v>35</v>
      </c>
      <c r="D324" s="229">
        <v>0.375</v>
      </c>
      <c r="E324" s="39" t="s">
        <v>229</v>
      </c>
      <c r="F324" s="39" t="s">
        <v>165</v>
      </c>
      <c r="G324" s="39">
        <f>'[1]PAKIETY-16-38-MODYFIKACJA'!P275</f>
        <v>144</v>
      </c>
      <c r="H324" s="221"/>
      <c r="I324" s="221"/>
      <c r="J324" s="162"/>
      <c r="K324" s="226" t="e">
        <f t="shared" si="24"/>
        <v>#DIV/0!</v>
      </c>
      <c r="L324" s="312"/>
      <c r="M324" s="103" t="e">
        <f t="shared" si="25"/>
        <v>#DIV/0!</v>
      </c>
      <c r="N324" s="222">
        <v>0.08</v>
      </c>
      <c r="O324" s="103" t="e">
        <f t="shared" si="26"/>
        <v>#DIV/0!</v>
      </c>
      <c r="Q324" s="231"/>
      <c r="R324" s="259"/>
    </row>
    <row r="325" spans="1:18" s="2" customFormat="1" ht="15.9" customHeight="1">
      <c r="A325" s="131">
        <v>7</v>
      </c>
      <c r="B325" s="39">
        <v>0</v>
      </c>
      <c r="C325" s="39">
        <v>30</v>
      </c>
      <c r="D325" s="229">
        <v>0.375</v>
      </c>
      <c r="E325" s="39" t="s">
        <v>229</v>
      </c>
      <c r="F325" s="39">
        <v>75</v>
      </c>
      <c r="G325" s="39">
        <f>'[1]PAKIETY-16-38-MODYFIKACJA'!P276</f>
        <v>144</v>
      </c>
      <c r="H325" s="221"/>
      <c r="I325" s="221"/>
      <c r="J325" s="162"/>
      <c r="K325" s="226" t="e">
        <f t="shared" si="24"/>
        <v>#DIV/0!</v>
      </c>
      <c r="L325" s="312"/>
      <c r="M325" s="103" t="e">
        <f t="shared" si="25"/>
        <v>#DIV/0!</v>
      </c>
      <c r="N325" s="222">
        <v>0.08</v>
      </c>
      <c r="O325" s="103" t="e">
        <f t="shared" si="26"/>
        <v>#DIV/0!</v>
      </c>
      <c r="Q325" s="231"/>
      <c r="R325" s="259"/>
    </row>
    <row r="326" spans="1:18" s="2" customFormat="1" ht="15.9" customHeight="1">
      <c r="A326" s="131">
        <v>8</v>
      </c>
      <c r="B326" s="39">
        <v>0</v>
      </c>
      <c r="C326" s="39">
        <v>24</v>
      </c>
      <c r="D326" s="229">
        <v>0.375</v>
      </c>
      <c r="E326" s="39" t="s">
        <v>229</v>
      </c>
      <c r="F326" s="39">
        <v>75</v>
      </c>
      <c r="G326" s="39">
        <f>'[1]PAKIETY-16-38-MODYFIKACJA'!P277</f>
        <v>144</v>
      </c>
      <c r="H326" s="221"/>
      <c r="I326" s="221"/>
      <c r="J326" s="98"/>
      <c r="K326" s="226" t="e">
        <f t="shared" si="24"/>
        <v>#DIV/0!</v>
      </c>
      <c r="L326" s="312"/>
      <c r="M326" s="103" t="e">
        <f t="shared" si="25"/>
        <v>#DIV/0!</v>
      </c>
      <c r="N326" s="222">
        <v>0.08</v>
      </c>
      <c r="O326" s="103" t="e">
        <f t="shared" si="26"/>
        <v>#DIV/0!</v>
      </c>
      <c r="Q326" s="231"/>
      <c r="R326" s="259"/>
    </row>
    <row r="327" spans="1:18" s="2" customFormat="1" ht="15.9" customHeight="1">
      <c r="A327" s="131">
        <v>9</v>
      </c>
      <c r="B327" s="39" t="s">
        <v>146</v>
      </c>
      <c r="C327" s="39">
        <v>39</v>
      </c>
      <c r="D327" s="229">
        <v>0.375</v>
      </c>
      <c r="E327" s="39" t="s">
        <v>229</v>
      </c>
      <c r="F327" s="39">
        <v>75</v>
      </c>
      <c r="G327" s="39">
        <f>'[1]PAKIETY-16-38-MODYFIKACJA'!P278</f>
        <v>216</v>
      </c>
      <c r="H327" s="221"/>
      <c r="I327" s="221"/>
      <c r="J327" s="162"/>
      <c r="K327" s="226" t="e">
        <f t="shared" si="24"/>
        <v>#DIV/0!</v>
      </c>
      <c r="L327" s="312"/>
      <c r="M327" s="103" t="e">
        <f t="shared" si="25"/>
        <v>#DIV/0!</v>
      </c>
      <c r="N327" s="222">
        <v>0.08</v>
      </c>
      <c r="O327" s="103" t="e">
        <f t="shared" si="26"/>
        <v>#DIV/0!</v>
      </c>
      <c r="Q327" s="231"/>
      <c r="R327" s="259"/>
    </row>
    <row r="328" spans="1:18" s="2" customFormat="1" ht="15.9" customHeight="1">
      <c r="A328" s="131">
        <v>10</v>
      </c>
      <c r="B328" s="39" t="s">
        <v>146</v>
      </c>
      <c r="C328" s="39">
        <v>30</v>
      </c>
      <c r="D328" s="229">
        <v>0.375</v>
      </c>
      <c r="E328" s="39" t="s">
        <v>229</v>
      </c>
      <c r="F328" s="39">
        <v>75</v>
      </c>
      <c r="G328" s="39">
        <f>'[1]PAKIETY-16-38-MODYFIKACJA'!P279</f>
        <v>288</v>
      </c>
      <c r="H328" s="221"/>
      <c r="I328" s="221"/>
      <c r="J328" s="162"/>
      <c r="K328" s="226" t="e">
        <f t="shared" si="24"/>
        <v>#DIV/0!</v>
      </c>
      <c r="L328" s="312"/>
      <c r="M328" s="103" t="e">
        <f t="shared" si="25"/>
        <v>#DIV/0!</v>
      </c>
      <c r="N328" s="222">
        <v>0.08</v>
      </c>
      <c r="O328" s="103" t="e">
        <f t="shared" si="26"/>
        <v>#DIV/0!</v>
      </c>
      <c r="Q328" s="231"/>
      <c r="R328" s="259"/>
    </row>
    <row r="329" spans="1:18" s="2" customFormat="1" ht="15.9" customHeight="1">
      <c r="A329" s="131">
        <v>11</v>
      </c>
      <c r="B329" s="39" t="s">
        <v>146</v>
      </c>
      <c r="C329" s="39">
        <v>24</v>
      </c>
      <c r="D329" s="229">
        <v>0.375</v>
      </c>
      <c r="E329" s="39" t="s">
        <v>229</v>
      </c>
      <c r="F329" s="39">
        <v>75</v>
      </c>
      <c r="G329" s="39">
        <f>'[1]PAKIETY-16-38-MODYFIKACJA'!P280</f>
        <v>288</v>
      </c>
      <c r="H329" s="221"/>
      <c r="I329" s="221"/>
      <c r="J329" s="162"/>
      <c r="K329" s="226" t="e">
        <f t="shared" si="24"/>
        <v>#DIV/0!</v>
      </c>
      <c r="L329" s="312"/>
      <c r="M329" s="103" t="e">
        <f t="shared" si="25"/>
        <v>#DIV/0!</v>
      </c>
      <c r="N329" s="222">
        <v>0.08</v>
      </c>
      <c r="O329" s="103" t="e">
        <f t="shared" si="26"/>
        <v>#DIV/0!</v>
      </c>
      <c r="Q329" s="231"/>
      <c r="R329" s="259"/>
    </row>
    <row r="330" spans="1:18" s="2" customFormat="1" ht="15.9" customHeight="1">
      <c r="A330" s="131">
        <v>12</v>
      </c>
      <c r="B330" s="39" t="s">
        <v>143</v>
      </c>
      <c r="C330" s="39">
        <v>35</v>
      </c>
      <c r="D330" s="229">
        <v>0.375</v>
      </c>
      <c r="E330" s="39" t="s">
        <v>229</v>
      </c>
      <c r="F330" s="39">
        <v>90</v>
      </c>
      <c r="G330" s="39">
        <f>'[1]PAKIETY-16-38-MODYFIKACJA'!P281</f>
        <v>144</v>
      </c>
      <c r="H330" s="221"/>
      <c r="I330" s="221"/>
      <c r="J330" s="162"/>
      <c r="K330" s="226" t="e">
        <f t="shared" si="24"/>
        <v>#DIV/0!</v>
      </c>
      <c r="L330" s="312"/>
      <c r="M330" s="103" t="e">
        <f t="shared" si="25"/>
        <v>#DIV/0!</v>
      </c>
      <c r="N330" s="222">
        <v>0.08</v>
      </c>
      <c r="O330" s="103" t="e">
        <f t="shared" si="26"/>
        <v>#DIV/0!</v>
      </c>
      <c r="Q330" s="231"/>
      <c r="R330" s="259"/>
    </row>
    <row r="331" spans="1:18" s="2" customFormat="1" ht="15.9" customHeight="1">
      <c r="A331" s="131">
        <v>13</v>
      </c>
      <c r="B331" s="39" t="s">
        <v>143</v>
      </c>
      <c r="C331" s="39">
        <v>30</v>
      </c>
      <c r="D331" s="229">
        <v>0.375</v>
      </c>
      <c r="E331" s="39" t="s">
        <v>229</v>
      </c>
      <c r="F331" s="39">
        <v>75</v>
      </c>
      <c r="G331" s="39">
        <f>'[1]PAKIETY-16-38-MODYFIKACJA'!P282</f>
        <v>360</v>
      </c>
      <c r="H331" s="221"/>
      <c r="I331" s="221"/>
      <c r="J331" s="98"/>
      <c r="K331" s="226" t="e">
        <f t="shared" si="24"/>
        <v>#DIV/0!</v>
      </c>
      <c r="L331" s="312"/>
      <c r="M331" s="103" t="e">
        <f t="shared" si="25"/>
        <v>#DIV/0!</v>
      </c>
      <c r="N331" s="222">
        <v>0.08</v>
      </c>
      <c r="O331" s="103" t="e">
        <f t="shared" si="26"/>
        <v>#DIV/0!</v>
      </c>
      <c r="Q331" s="231"/>
      <c r="R331" s="259"/>
    </row>
    <row r="332" spans="1:18" s="2" customFormat="1" ht="15.9" customHeight="1">
      <c r="A332" s="131">
        <v>14</v>
      </c>
      <c r="B332" s="39" t="s">
        <v>143</v>
      </c>
      <c r="C332" s="39">
        <v>24</v>
      </c>
      <c r="D332" s="229">
        <v>0.375</v>
      </c>
      <c r="E332" s="39" t="s">
        <v>229</v>
      </c>
      <c r="F332" s="39">
        <v>45</v>
      </c>
      <c r="G332" s="39">
        <f>'[1]PAKIETY-16-38-MODYFIKACJA'!P283</f>
        <v>432</v>
      </c>
      <c r="H332" s="221"/>
      <c r="I332" s="221"/>
      <c r="J332" s="162"/>
      <c r="K332" s="226" t="e">
        <f t="shared" si="24"/>
        <v>#DIV/0!</v>
      </c>
      <c r="L332" s="313"/>
      <c r="M332" s="103" t="e">
        <f t="shared" si="25"/>
        <v>#DIV/0!</v>
      </c>
      <c r="N332" s="222">
        <v>0.08</v>
      </c>
      <c r="O332" s="103" t="e">
        <f t="shared" si="26"/>
        <v>#DIV/0!</v>
      </c>
      <c r="Q332" s="231"/>
      <c r="R332" s="259"/>
    </row>
    <row r="333" spans="1:18" s="2" customFormat="1" ht="15.9" customHeight="1">
      <c r="A333" s="131">
        <v>15</v>
      </c>
      <c r="B333" s="39" t="s">
        <v>143</v>
      </c>
      <c r="C333" s="39">
        <v>19</v>
      </c>
      <c r="D333" s="229">
        <v>0.375</v>
      </c>
      <c r="E333" s="39" t="s">
        <v>229</v>
      </c>
      <c r="F333" s="39">
        <v>45</v>
      </c>
      <c r="G333" s="39">
        <f>'[1]PAKIETY-16-38-MODYFIKACJA'!P284</f>
        <v>432</v>
      </c>
      <c r="H333" s="221"/>
      <c r="I333" s="221"/>
      <c r="J333" s="162"/>
      <c r="K333" s="226" t="e">
        <f t="shared" si="24"/>
        <v>#DIV/0!</v>
      </c>
      <c r="L333" s="313"/>
      <c r="M333" s="103" t="e">
        <f t="shared" si="25"/>
        <v>#DIV/0!</v>
      </c>
      <c r="N333" s="222">
        <v>0.08</v>
      </c>
      <c r="O333" s="103" t="e">
        <f t="shared" si="26"/>
        <v>#DIV/0!</v>
      </c>
      <c r="Q333" s="231"/>
      <c r="R333" s="259"/>
    </row>
    <row r="334" spans="1:18" s="2" customFormat="1" ht="15.9" customHeight="1">
      <c r="A334" s="131">
        <v>16</v>
      </c>
      <c r="B334" s="39" t="s">
        <v>143</v>
      </c>
      <c r="C334" s="39">
        <v>16</v>
      </c>
      <c r="D334" s="229">
        <v>0.375</v>
      </c>
      <c r="E334" s="39" t="s">
        <v>229</v>
      </c>
      <c r="F334" s="39">
        <v>45</v>
      </c>
      <c r="G334" s="39">
        <f>'[1]PAKIETY-16-38-MODYFIKACJA'!P285</f>
        <v>504</v>
      </c>
      <c r="H334" s="221"/>
      <c r="I334" s="221"/>
      <c r="J334" s="162"/>
      <c r="K334" s="226" t="e">
        <f t="shared" si="24"/>
        <v>#DIV/0!</v>
      </c>
      <c r="L334" s="314"/>
      <c r="M334" s="103" t="e">
        <f t="shared" si="25"/>
        <v>#DIV/0!</v>
      </c>
      <c r="N334" s="222">
        <v>0.08</v>
      </c>
      <c r="O334" s="103" t="e">
        <f t="shared" si="26"/>
        <v>#DIV/0!</v>
      </c>
      <c r="Q334" s="231"/>
      <c r="R334" s="259"/>
    </row>
    <row r="335" spans="1:18" s="2" customFormat="1" ht="36" customHeight="1">
      <c r="A335" s="131">
        <v>17</v>
      </c>
      <c r="B335" s="39" t="s">
        <v>143</v>
      </c>
      <c r="C335" s="39">
        <v>19</v>
      </c>
      <c r="D335" s="229">
        <v>0.375</v>
      </c>
      <c r="E335" s="39" t="s">
        <v>287</v>
      </c>
      <c r="F335" s="39" t="s">
        <v>288</v>
      </c>
      <c r="G335" s="39">
        <f>'[1]PAKIETY-16-38-MODYFIKACJA'!P286</f>
        <v>216</v>
      </c>
      <c r="H335" s="221"/>
      <c r="I335" s="221"/>
      <c r="J335" s="162"/>
      <c r="K335" s="226" t="e">
        <f t="shared" si="24"/>
        <v>#DIV/0!</v>
      </c>
      <c r="L335" s="314"/>
      <c r="M335" s="103" t="e">
        <f t="shared" si="25"/>
        <v>#DIV/0!</v>
      </c>
      <c r="N335" s="222">
        <v>0.08</v>
      </c>
      <c r="O335" s="103" t="e">
        <f t="shared" si="26"/>
        <v>#DIV/0!</v>
      </c>
      <c r="Q335" s="231"/>
      <c r="R335" s="259"/>
    </row>
    <row r="336" spans="1:18" s="2" customFormat="1" ht="61.2" customHeight="1">
      <c r="A336" s="131">
        <v>18</v>
      </c>
      <c r="B336" s="39" t="s">
        <v>143</v>
      </c>
      <c r="C336" s="39">
        <v>16</v>
      </c>
      <c r="D336" s="229">
        <v>0.375</v>
      </c>
      <c r="E336" s="39" t="s">
        <v>289</v>
      </c>
      <c r="F336" s="39">
        <v>75</v>
      </c>
      <c r="G336" s="39">
        <f>'[1]PAKIETY-16-38-MODYFIKACJA'!P287</f>
        <v>360</v>
      </c>
      <c r="H336" s="221"/>
      <c r="I336" s="221"/>
      <c r="J336" s="162"/>
      <c r="K336" s="226" t="e">
        <f t="shared" si="24"/>
        <v>#DIV/0!</v>
      </c>
      <c r="L336" s="314"/>
      <c r="M336" s="103" t="e">
        <f t="shared" si="25"/>
        <v>#DIV/0!</v>
      </c>
      <c r="N336" s="222">
        <v>0.08</v>
      </c>
      <c r="O336" s="103" t="e">
        <f t="shared" si="26"/>
        <v>#DIV/0!</v>
      </c>
      <c r="Q336" s="231"/>
      <c r="R336" s="259"/>
    </row>
    <row r="337" spans="1:18" s="2" customFormat="1" ht="17.399999999999999" customHeight="1">
      <c r="A337" s="131">
        <v>19</v>
      </c>
      <c r="B337" s="39" t="s">
        <v>157</v>
      </c>
      <c r="C337" s="39">
        <v>24</v>
      </c>
      <c r="D337" s="229">
        <v>0.375</v>
      </c>
      <c r="E337" s="39" t="s">
        <v>229</v>
      </c>
      <c r="F337" s="39">
        <v>45</v>
      </c>
      <c r="G337" s="39">
        <f>'[1]PAKIETY-16-38-MODYFIKACJA'!P288</f>
        <v>72</v>
      </c>
      <c r="H337" s="221"/>
      <c r="I337" s="221"/>
      <c r="J337" s="162"/>
      <c r="K337" s="226" t="e">
        <f t="shared" si="24"/>
        <v>#DIV/0!</v>
      </c>
      <c r="L337" s="314"/>
      <c r="M337" s="103" t="e">
        <f t="shared" si="25"/>
        <v>#DIV/0!</v>
      </c>
      <c r="N337" s="222">
        <v>0.08</v>
      </c>
      <c r="O337" s="103" t="e">
        <f t="shared" si="26"/>
        <v>#DIV/0!</v>
      </c>
      <c r="Q337" s="231"/>
      <c r="R337" s="259"/>
    </row>
    <row r="338" spans="1:18" s="2" customFormat="1" ht="15.9" customHeight="1">
      <c r="A338" s="60" t="s">
        <v>285</v>
      </c>
      <c r="B338" s="36"/>
      <c r="C338" s="36"/>
      <c r="D338" s="36"/>
      <c r="E338" s="36"/>
      <c r="F338" s="36"/>
      <c r="G338" s="36"/>
      <c r="H338" s="36"/>
      <c r="I338" s="36"/>
      <c r="J338" s="36"/>
      <c r="K338" s="36"/>
      <c r="L338" s="36"/>
      <c r="M338" s="36"/>
      <c r="N338" s="36"/>
      <c r="O338" s="36"/>
      <c r="Q338" s="231"/>
      <c r="R338" s="259"/>
    </row>
    <row r="339" spans="1:18" ht="51">
      <c r="A339" s="88" t="s">
        <v>115</v>
      </c>
      <c r="B339" s="88" t="s">
        <v>116</v>
      </c>
      <c r="C339" s="89" t="s">
        <v>212</v>
      </c>
      <c r="D339" s="89" t="s">
        <v>119</v>
      </c>
      <c r="E339" s="88" t="s">
        <v>120</v>
      </c>
      <c r="F339" s="88" t="s">
        <v>117</v>
      </c>
      <c r="G339" s="88" t="s">
        <v>447</v>
      </c>
      <c r="H339" s="88" t="s">
        <v>121</v>
      </c>
      <c r="I339" s="90" t="s">
        <v>122</v>
      </c>
      <c r="J339" s="45" t="s">
        <v>214</v>
      </c>
      <c r="K339" s="45" t="s">
        <v>36</v>
      </c>
      <c r="L339" s="45" t="s">
        <v>37</v>
      </c>
      <c r="M339" s="45" t="s">
        <v>126</v>
      </c>
      <c r="N339" s="45" t="s">
        <v>127</v>
      </c>
      <c r="O339" s="45" t="s">
        <v>128</v>
      </c>
    </row>
    <row r="340" spans="1:18" s="2" customFormat="1" ht="16.2" customHeight="1">
      <c r="A340" s="41" t="s">
        <v>2</v>
      </c>
      <c r="B340" s="41" t="s">
        <v>3</v>
      </c>
      <c r="C340" s="41" t="s">
        <v>4</v>
      </c>
      <c r="D340" s="41" t="s">
        <v>5</v>
      </c>
      <c r="E340" s="41" t="s">
        <v>6</v>
      </c>
      <c r="F340" s="41" t="s">
        <v>7</v>
      </c>
      <c r="G340" s="41" t="s">
        <v>8</v>
      </c>
      <c r="H340" s="41" t="s">
        <v>9</v>
      </c>
      <c r="I340" s="48" t="s">
        <v>10</v>
      </c>
      <c r="J340" s="41" t="s">
        <v>11</v>
      </c>
      <c r="K340" s="41" t="s">
        <v>376</v>
      </c>
      <c r="L340" s="41" t="s">
        <v>13</v>
      </c>
      <c r="M340" s="94" t="s">
        <v>216</v>
      </c>
      <c r="N340" s="94" t="s">
        <v>217</v>
      </c>
      <c r="O340" s="94" t="s">
        <v>131</v>
      </c>
    </row>
    <row r="341" spans="1:18" s="2" customFormat="1" ht="15" customHeight="1">
      <c r="A341" s="236"/>
      <c r="B341" s="74"/>
      <c r="C341" s="74"/>
      <c r="D341" s="243"/>
      <c r="E341" s="74"/>
      <c r="F341" s="74"/>
      <c r="G341" s="39">
        <f>'[1]PAKIETY-16-38-MODYFIKACJA'!$P$292</f>
        <v>936</v>
      </c>
      <c r="H341" s="221"/>
      <c r="I341" s="221"/>
      <c r="J341" s="162"/>
      <c r="K341" s="226" t="e">
        <f t="shared" si="24"/>
        <v>#DIV/0!</v>
      </c>
      <c r="L341" s="260"/>
      <c r="M341" s="103" t="e">
        <f t="shared" si="25"/>
        <v>#DIV/0!</v>
      </c>
      <c r="N341" s="222">
        <v>0.08</v>
      </c>
      <c r="O341" s="103" t="e">
        <f t="shared" si="26"/>
        <v>#DIV/0!</v>
      </c>
    </row>
    <row r="342" spans="1:18" s="2" customFormat="1" ht="15.9" customHeight="1">
      <c r="A342" s="244">
        <v>20</v>
      </c>
      <c r="B342" s="245" t="s">
        <v>157</v>
      </c>
      <c r="C342" s="245">
        <v>19</v>
      </c>
      <c r="D342" s="246">
        <v>0.375</v>
      </c>
      <c r="E342" s="245" t="s">
        <v>229</v>
      </c>
      <c r="F342" s="245">
        <v>45</v>
      </c>
      <c r="G342" s="38" t="s">
        <v>281</v>
      </c>
      <c r="H342" s="247"/>
      <c r="I342" s="247"/>
      <c r="J342" s="248"/>
      <c r="K342" s="249"/>
      <c r="L342" s="250"/>
      <c r="M342" s="251"/>
      <c r="N342" s="252"/>
      <c r="O342" s="253"/>
      <c r="Q342" s="231"/>
      <c r="R342" s="259"/>
    </row>
    <row r="343" spans="1:18" s="2" customFormat="1" ht="15.9" customHeight="1">
      <c r="A343" s="244"/>
      <c r="B343" s="245"/>
      <c r="C343" s="245"/>
      <c r="D343" s="246"/>
      <c r="E343" s="245"/>
      <c r="F343" s="245"/>
      <c r="G343" s="39">
        <f>'[1]PAKIETY-16-38-MODYFIKACJA'!$P$294</f>
        <v>504</v>
      </c>
      <c r="H343" s="221"/>
      <c r="I343" s="221"/>
      <c r="J343" s="162"/>
      <c r="K343" s="226" t="e">
        <f>ROUND(G343/J343,2)</f>
        <v>#DIV/0!</v>
      </c>
      <c r="L343" s="260"/>
      <c r="M343" s="103" t="e">
        <f>ROUND(K343*L343,2)</f>
        <v>#DIV/0!</v>
      </c>
      <c r="N343" s="222">
        <v>0.08</v>
      </c>
      <c r="O343" s="103" t="e">
        <f>ROUND(M343*N343+M343,2)</f>
        <v>#DIV/0!</v>
      </c>
      <c r="Q343" s="231"/>
      <c r="R343" s="259"/>
    </row>
    <row r="344" spans="1:18" s="2" customFormat="1" ht="15.9" customHeight="1">
      <c r="A344" s="254"/>
      <c r="B344" s="76"/>
      <c r="C344" s="76"/>
      <c r="D344" s="255"/>
      <c r="E344" s="76"/>
      <c r="F344" s="76"/>
      <c r="G344" s="256" t="s">
        <v>282</v>
      </c>
      <c r="H344" s="247"/>
      <c r="I344" s="247"/>
      <c r="J344" s="248"/>
      <c r="K344" s="249"/>
      <c r="L344" s="250"/>
      <c r="M344" s="251"/>
      <c r="N344" s="252"/>
      <c r="O344" s="253"/>
      <c r="Q344" s="231"/>
      <c r="R344" s="259"/>
    </row>
    <row r="345" spans="1:18" s="2" customFormat="1" ht="15.9" customHeight="1">
      <c r="A345" s="236"/>
      <c r="B345" s="74"/>
      <c r="C345" s="74"/>
      <c r="D345" s="243"/>
      <c r="E345" s="74"/>
      <c r="F345" s="74"/>
      <c r="G345" s="39">
        <f>'[1]PAKIETY-16-38-MODYFIKACJA'!$P$296</f>
        <v>1224</v>
      </c>
      <c r="H345" s="221"/>
      <c r="I345" s="221"/>
      <c r="J345" s="98"/>
      <c r="K345" s="226" t="e">
        <f>ROUND(G345/J345,2)</f>
        <v>#DIV/0!</v>
      </c>
      <c r="L345" s="314"/>
      <c r="M345" s="103" t="e">
        <f>ROUND(K345*L345,2)</f>
        <v>#DIV/0!</v>
      </c>
      <c r="N345" s="222">
        <v>0.08</v>
      </c>
      <c r="O345" s="103" t="e">
        <f>ROUND(M345*N345+M345,2)</f>
        <v>#DIV/0!</v>
      </c>
      <c r="Q345" s="231"/>
      <c r="R345" s="259"/>
    </row>
    <row r="346" spans="1:18" s="2" customFormat="1" ht="15.9" customHeight="1">
      <c r="A346" s="244">
        <v>21</v>
      </c>
      <c r="B346" s="245" t="s">
        <v>157</v>
      </c>
      <c r="C346" s="245">
        <v>16</v>
      </c>
      <c r="D346" s="246">
        <v>0.375</v>
      </c>
      <c r="E346" s="245" t="s">
        <v>229</v>
      </c>
      <c r="F346" s="245">
        <v>45</v>
      </c>
      <c r="G346" s="257" t="s">
        <v>281</v>
      </c>
      <c r="H346" s="247"/>
      <c r="I346" s="247"/>
      <c r="J346" s="248"/>
      <c r="K346" s="249"/>
      <c r="L346" s="250"/>
      <c r="M346" s="251"/>
      <c r="N346" s="252"/>
      <c r="O346" s="253"/>
      <c r="Q346" s="231"/>
      <c r="R346" s="259"/>
    </row>
    <row r="347" spans="1:18" s="2" customFormat="1" ht="15.9" customHeight="1">
      <c r="A347" s="244"/>
      <c r="B347" s="245"/>
      <c r="C347" s="245"/>
      <c r="D347" s="246"/>
      <c r="E347" s="245"/>
      <c r="F347" s="245"/>
      <c r="G347" s="39">
        <f>'[1]PAKIETY-16-38-MODYFIKACJA'!$P$298</f>
        <v>144</v>
      </c>
      <c r="H347" s="221"/>
      <c r="I347" s="221"/>
      <c r="J347" s="162"/>
      <c r="K347" s="226" t="e">
        <f>ROUND(G347/J347,2)</f>
        <v>#DIV/0!</v>
      </c>
      <c r="L347" s="314"/>
      <c r="M347" s="103" t="e">
        <f>ROUND(K347*L347,2)</f>
        <v>#DIV/0!</v>
      </c>
      <c r="N347" s="222">
        <v>0.08</v>
      </c>
      <c r="O347" s="103" t="e">
        <f>ROUND(M347*N347+M347,2)</f>
        <v>#DIV/0!</v>
      </c>
      <c r="Q347" s="231"/>
      <c r="R347" s="259"/>
    </row>
    <row r="348" spans="1:18" s="2" customFormat="1" ht="15.9" customHeight="1">
      <c r="A348" s="254"/>
      <c r="B348" s="76"/>
      <c r="C348" s="76"/>
      <c r="D348" s="255"/>
      <c r="E348" s="76"/>
      <c r="F348" s="76"/>
      <c r="G348" s="258" t="s">
        <v>290</v>
      </c>
      <c r="H348" s="247"/>
      <c r="I348" s="247"/>
      <c r="J348" s="248"/>
      <c r="K348" s="249"/>
      <c r="L348" s="250"/>
      <c r="M348" s="251"/>
      <c r="N348" s="252"/>
      <c r="O348" s="253"/>
      <c r="Q348" s="231"/>
      <c r="R348" s="259"/>
    </row>
    <row r="349" spans="1:18" s="2" customFormat="1" ht="15.9" customHeight="1">
      <c r="A349" s="244"/>
      <c r="B349" s="245"/>
      <c r="C349" s="245"/>
      <c r="D349" s="246"/>
      <c r="E349" s="245"/>
      <c r="F349" s="245"/>
      <c r="G349" s="39">
        <f>'[1]PAKIETY-16-38-MODYFIKACJA'!$P$300</f>
        <v>504</v>
      </c>
      <c r="H349" s="221"/>
      <c r="I349" s="221"/>
      <c r="J349" s="162"/>
      <c r="K349" s="226" t="e">
        <f>ROUND(G349/J349,2)</f>
        <v>#DIV/0!</v>
      </c>
      <c r="L349" s="314"/>
      <c r="M349" s="103" t="e">
        <f>ROUND(K349*L349,2)</f>
        <v>#DIV/0!</v>
      </c>
      <c r="N349" s="222">
        <v>0.08</v>
      </c>
      <c r="O349" s="103" t="e">
        <f>ROUND(M349*N349+M349,2)</f>
        <v>#DIV/0!</v>
      </c>
      <c r="Q349" s="231"/>
      <c r="R349" s="259"/>
    </row>
    <row r="350" spans="1:18" s="2" customFormat="1" ht="15.9" customHeight="1">
      <c r="A350" s="254"/>
      <c r="B350" s="76"/>
      <c r="C350" s="76"/>
      <c r="D350" s="255"/>
      <c r="E350" s="76"/>
      <c r="F350" s="76"/>
      <c r="G350" s="258" t="s">
        <v>282</v>
      </c>
      <c r="H350" s="247"/>
      <c r="I350" s="247"/>
      <c r="J350" s="248"/>
      <c r="K350" s="249"/>
      <c r="L350" s="250"/>
      <c r="M350" s="251"/>
      <c r="N350" s="252"/>
      <c r="O350" s="253"/>
      <c r="Q350" s="231"/>
      <c r="R350" s="259"/>
    </row>
    <row r="351" spans="1:18" s="2" customFormat="1" ht="39.6" customHeight="1">
      <c r="A351" s="131">
        <v>22</v>
      </c>
      <c r="B351" s="76" t="s">
        <v>157</v>
      </c>
      <c r="C351" s="76">
        <v>19</v>
      </c>
      <c r="D351" s="255">
        <v>0.375</v>
      </c>
      <c r="E351" s="76" t="s">
        <v>291</v>
      </c>
      <c r="F351" s="76" t="s">
        <v>288</v>
      </c>
      <c r="G351" s="39">
        <f>'[1]PAKIETY-16-38-MODYFIKACJA'!P302</f>
        <v>72</v>
      </c>
      <c r="H351" s="221"/>
      <c r="I351" s="221"/>
      <c r="J351" s="162"/>
      <c r="K351" s="226" t="e">
        <f>ROUND(G351/J351,2)</f>
        <v>#DIV/0!</v>
      </c>
      <c r="L351" s="314"/>
      <c r="M351" s="103" t="e">
        <f>ROUND(K351*L351,2)</f>
        <v>#DIV/0!</v>
      </c>
      <c r="N351" s="222">
        <v>0.08</v>
      </c>
      <c r="O351" s="103" t="e">
        <f>ROUND(M351*N351+M351,2)</f>
        <v>#DIV/0!</v>
      </c>
      <c r="Q351" s="231"/>
      <c r="R351" s="259"/>
    </row>
    <row r="352" spans="1:18" s="2" customFormat="1" ht="41.25" customHeight="1">
      <c r="A352" s="131">
        <v>23</v>
      </c>
      <c r="B352" s="76" t="s">
        <v>157</v>
      </c>
      <c r="C352" s="76">
        <v>16</v>
      </c>
      <c r="D352" s="255">
        <v>0.375</v>
      </c>
      <c r="E352" s="76" t="s">
        <v>291</v>
      </c>
      <c r="F352" s="76" t="s">
        <v>288</v>
      </c>
      <c r="G352" s="39">
        <f>'[1]PAKIETY-16-38-MODYFIKACJA'!P303</f>
        <v>72</v>
      </c>
      <c r="H352" s="221"/>
      <c r="I352" s="221"/>
      <c r="J352" s="98"/>
      <c r="K352" s="226" t="e">
        <f>ROUND(G352/J352,2)</f>
        <v>#DIV/0!</v>
      </c>
      <c r="L352" s="314"/>
      <c r="M352" s="103" t="e">
        <f>ROUND(K352*L352,2)</f>
        <v>#DIV/0!</v>
      </c>
      <c r="N352" s="222">
        <v>0.08</v>
      </c>
      <c r="O352" s="103" t="e">
        <f>ROUND(M352*N352+M352,2)</f>
        <v>#DIV/0!</v>
      </c>
      <c r="Q352" s="231"/>
      <c r="R352" s="259"/>
    </row>
    <row r="353" spans="1:18" s="2" customFormat="1" ht="17.399999999999999" customHeight="1">
      <c r="A353" s="131">
        <v>24</v>
      </c>
      <c r="B353" s="76" t="s">
        <v>179</v>
      </c>
      <c r="C353" s="76">
        <v>16</v>
      </c>
      <c r="D353" s="255">
        <v>0.375</v>
      </c>
      <c r="E353" s="76" t="s">
        <v>163</v>
      </c>
      <c r="F353" s="76">
        <v>45</v>
      </c>
      <c r="G353" s="39">
        <f>'[1]PAKIETY-16-38-MODYFIKACJA'!P304</f>
        <v>576</v>
      </c>
      <c r="H353" s="221"/>
      <c r="I353" s="221"/>
      <c r="J353" s="98"/>
      <c r="K353" s="226" t="e">
        <f>ROUND(G353/J353,2)</f>
        <v>#DIV/0!</v>
      </c>
      <c r="L353" s="314"/>
      <c r="M353" s="103" t="e">
        <f>ROUND(K353*L353,2)</f>
        <v>#DIV/0!</v>
      </c>
      <c r="N353" s="222">
        <v>0.08</v>
      </c>
      <c r="O353" s="103" t="e">
        <f>ROUND(M353*N353+M353,2)</f>
        <v>#DIV/0!</v>
      </c>
      <c r="Q353" s="231"/>
      <c r="R353" s="259"/>
    </row>
    <row r="354" spans="1:18" s="2" customFormat="1" ht="63" customHeight="1">
      <c r="A354" s="131">
        <v>25</v>
      </c>
      <c r="B354" s="76" t="s">
        <v>179</v>
      </c>
      <c r="C354" s="76">
        <v>13</v>
      </c>
      <c r="D354" s="255">
        <v>0.375</v>
      </c>
      <c r="E354" s="76" t="s">
        <v>289</v>
      </c>
      <c r="F354" s="76">
        <v>45</v>
      </c>
      <c r="G354" s="39">
        <f>'[1]PAKIETY-16-38-MODYFIKACJA'!P305</f>
        <v>432</v>
      </c>
      <c r="H354" s="221"/>
      <c r="I354" s="221"/>
      <c r="J354" s="162"/>
      <c r="K354" s="226" t="e">
        <f>ROUND(G354/J354,2)</f>
        <v>#DIV/0!</v>
      </c>
      <c r="L354" s="314"/>
      <c r="M354" s="103" t="e">
        <f>ROUND(K354*L354,2)</f>
        <v>#DIV/0!</v>
      </c>
      <c r="N354" s="222">
        <v>0.08</v>
      </c>
      <c r="O354" s="103" t="e">
        <f>ROUND(M354*N354+M354,2)</f>
        <v>#DIV/0!</v>
      </c>
      <c r="Q354" s="231"/>
      <c r="R354" s="259"/>
    </row>
    <row r="355" spans="1:18" s="2" customFormat="1" ht="16.95" customHeight="1">
      <c r="A355" s="60" t="s">
        <v>285</v>
      </c>
      <c r="B355" s="36"/>
      <c r="C355" s="36"/>
      <c r="D355" s="36"/>
      <c r="E355" s="36"/>
      <c r="F355" s="36"/>
      <c r="G355" s="36"/>
      <c r="H355" s="36"/>
      <c r="I355" s="36"/>
      <c r="J355" s="36"/>
      <c r="K355" s="36"/>
      <c r="L355" s="36"/>
      <c r="M355" s="36"/>
      <c r="N355" s="36"/>
      <c r="O355" s="36"/>
      <c r="Q355" s="231"/>
      <c r="R355" s="259"/>
    </row>
    <row r="356" spans="1:18" ht="51">
      <c r="A356" s="88" t="s">
        <v>115</v>
      </c>
      <c r="B356" s="88" t="s">
        <v>116</v>
      </c>
      <c r="C356" s="89" t="s">
        <v>212</v>
      </c>
      <c r="D356" s="89" t="s">
        <v>119</v>
      </c>
      <c r="E356" s="88" t="s">
        <v>120</v>
      </c>
      <c r="F356" s="88" t="s">
        <v>117</v>
      </c>
      <c r="G356" s="88" t="s">
        <v>447</v>
      </c>
      <c r="H356" s="88" t="s">
        <v>121</v>
      </c>
      <c r="I356" s="90" t="s">
        <v>122</v>
      </c>
      <c r="J356" s="45" t="s">
        <v>214</v>
      </c>
      <c r="K356" s="45" t="s">
        <v>36</v>
      </c>
      <c r="L356" s="45" t="s">
        <v>37</v>
      </c>
      <c r="M356" s="45" t="s">
        <v>126</v>
      </c>
      <c r="N356" s="45" t="s">
        <v>127</v>
      </c>
      <c r="O356" s="45" t="s">
        <v>128</v>
      </c>
    </row>
    <row r="357" spans="1:18" s="2" customFormat="1" ht="16.2" customHeight="1">
      <c r="A357" s="41" t="s">
        <v>2</v>
      </c>
      <c r="B357" s="41" t="s">
        <v>3</v>
      </c>
      <c r="C357" s="41" t="s">
        <v>4</v>
      </c>
      <c r="D357" s="41" t="s">
        <v>5</v>
      </c>
      <c r="E357" s="41" t="s">
        <v>6</v>
      </c>
      <c r="F357" s="41" t="s">
        <v>7</v>
      </c>
      <c r="G357" s="41" t="s">
        <v>8</v>
      </c>
      <c r="H357" s="41" t="s">
        <v>9</v>
      </c>
      <c r="I357" s="48" t="s">
        <v>10</v>
      </c>
      <c r="J357" s="41" t="s">
        <v>11</v>
      </c>
      <c r="K357" s="41" t="s">
        <v>376</v>
      </c>
      <c r="L357" s="41" t="s">
        <v>13</v>
      </c>
      <c r="M357" s="94" t="s">
        <v>216</v>
      </c>
      <c r="N357" s="94" t="s">
        <v>217</v>
      </c>
      <c r="O357" s="94" t="s">
        <v>131</v>
      </c>
    </row>
    <row r="358" spans="1:18" s="2" customFormat="1" ht="15" customHeight="1">
      <c r="A358" s="236"/>
      <c r="B358" s="74"/>
      <c r="C358" s="74"/>
      <c r="D358" s="243"/>
      <c r="E358" s="74"/>
      <c r="F358" s="74"/>
      <c r="G358" s="39">
        <f>'[1]PAKIETY-16-38-MODYFIKACJA'!$P$309</f>
        <v>72</v>
      </c>
      <c r="H358" s="221"/>
      <c r="I358" s="221"/>
      <c r="J358" s="98"/>
      <c r="K358" s="226" t="e">
        <f>ROUND(G358/J358,2)</f>
        <v>#DIV/0!</v>
      </c>
      <c r="L358" s="260"/>
      <c r="M358" s="103" t="e">
        <f>ROUND(K358*L358,2)</f>
        <v>#DIV/0!</v>
      </c>
      <c r="N358" s="222">
        <v>0.08</v>
      </c>
      <c r="O358" s="103" t="e">
        <f>ROUND(M358*N358+M358,2)</f>
        <v>#DIV/0!</v>
      </c>
    </row>
    <row r="359" spans="1:18" s="2" customFormat="1" ht="20.399999999999999" customHeight="1">
      <c r="A359" s="244">
        <v>26</v>
      </c>
      <c r="B359" s="245" t="s">
        <v>179</v>
      </c>
      <c r="C359" s="245">
        <v>13</v>
      </c>
      <c r="D359" s="246">
        <v>0.375</v>
      </c>
      <c r="E359" s="435" t="s">
        <v>291</v>
      </c>
      <c r="F359" s="245" t="s">
        <v>288</v>
      </c>
      <c r="G359" s="257" t="s">
        <v>281</v>
      </c>
      <c r="H359" s="247"/>
      <c r="I359" s="247"/>
      <c r="J359" s="248"/>
      <c r="K359" s="249"/>
      <c r="L359" s="250"/>
      <c r="M359" s="251"/>
      <c r="N359" s="252"/>
      <c r="O359" s="253"/>
      <c r="Q359" s="231"/>
      <c r="R359" s="259"/>
    </row>
    <row r="360" spans="1:18" s="2" customFormat="1" ht="16.95" customHeight="1">
      <c r="A360" s="244"/>
      <c r="B360" s="245"/>
      <c r="C360" s="245"/>
      <c r="D360" s="246"/>
      <c r="E360" s="435"/>
      <c r="F360" s="245"/>
      <c r="G360" s="39">
        <f>'[1]PAKIETY-16-38-MODYFIKACJA'!$P$311</f>
        <v>144</v>
      </c>
      <c r="H360" s="221"/>
      <c r="I360" s="221"/>
      <c r="J360" s="162"/>
      <c r="K360" s="226" t="e">
        <f>ROUND(G360/J360,2)</f>
        <v>#DIV/0!</v>
      </c>
      <c r="L360" s="260"/>
      <c r="M360" s="103" t="e">
        <f>ROUND(K360*L360,2)</f>
        <v>#DIV/0!</v>
      </c>
      <c r="N360" s="222">
        <v>0.08</v>
      </c>
      <c r="O360" s="103" t="e">
        <f>ROUND(M360*N360+M360,2)</f>
        <v>#DIV/0!</v>
      </c>
      <c r="Q360" s="231"/>
      <c r="R360" s="259"/>
    </row>
    <row r="361" spans="1:18" s="2" customFormat="1" ht="15.9" customHeight="1">
      <c r="A361" s="254"/>
      <c r="B361" s="76"/>
      <c r="C361" s="76"/>
      <c r="D361" s="255"/>
      <c r="E361" s="76"/>
      <c r="F361" s="76"/>
      <c r="G361" s="258" t="s">
        <v>290</v>
      </c>
      <c r="H361" s="247"/>
      <c r="I361" s="247"/>
      <c r="J361" s="248"/>
      <c r="K361" s="249"/>
      <c r="L361" s="250"/>
      <c r="M361" s="251"/>
      <c r="N361" s="252"/>
      <c r="O361" s="253"/>
      <c r="Q361" s="231"/>
      <c r="R361" s="259"/>
    </row>
    <row r="362" spans="1:18" s="2" customFormat="1" ht="37.5" customHeight="1">
      <c r="A362" s="131">
        <v>27</v>
      </c>
      <c r="B362" s="76" t="s">
        <v>193</v>
      </c>
      <c r="C362" s="76">
        <v>11</v>
      </c>
      <c r="D362" s="255">
        <v>0.375</v>
      </c>
      <c r="E362" s="76" t="s">
        <v>292</v>
      </c>
      <c r="F362" s="76" t="s">
        <v>288</v>
      </c>
      <c r="G362" s="39">
        <f>'[1]PAKIETY-16-38-MODYFIKACJA'!P313</f>
        <v>72</v>
      </c>
      <c r="H362" s="221"/>
      <c r="I362" s="221"/>
      <c r="J362" s="162"/>
      <c r="K362" s="226" t="e">
        <f>ROUND(G362/J362,2)</f>
        <v>#DIV/0!</v>
      </c>
      <c r="L362" s="314"/>
      <c r="M362" s="103" t="e">
        <f>ROUND(K362*L362,2)</f>
        <v>#DIV/0!</v>
      </c>
      <c r="N362" s="222">
        <v>0.08</v>
      </c>
      <c r="O362" s="103" t="e">
        <f>ROUND(M362*N362+M362,2)</f>
        <v>#DIV/0!</v>
      </c>
      <c r="Q362" s="231"/>
      <c r="R362" s="259"/>
    </row>
    <row r="363" spans="1:18" s="2" customFormat="1" ht="30" customHeight="1">
      <c r="A363" s="131">
        <v>28</v>
      </c>
      <c r="B363" s="76" t="s">
        <v>193</v>
      </c>
      <c r="C363" s="76">
        <v>13</v>
      </c>
      <c r="D363" s="255">
        <v>0.375</v>
      </c>
      <c r="E363" s="76" t="s">
        <v>293</v>
      </c>
      <c r="F363" s="76">
        <v>45</v>
      </c>
      <c r="G363" s="39">
        <f>'[1]PAKIETY-16-38-MODYFIKACJA'!P314</f>
        <v>288</v>
      </c>
      <c r="H363" s="221"/>
      <c r="I363" s="221"/>
      <c r="J363" s="98"/>
      <c r="K363" s="226" t="e">
        <f>ROUND(G363/J363,2)</f>
        <v>#DIV/0!</v>
      </c>
      <c r="L363" s="314"/>
      <c r="M363" s="103" t="e">
        <f>ROUND(K363*L363,2)</f>
        <v>#DIV/0!</v>
      </c>
      <c r="N363" s="222">
        <v>0.08</v>
      </c>
      <c r="O363" s="103" t="e">
        <f>ROUND(M363*N363+M363,2)</f>
        <v>#DIV/0!</v>
      </c>
      <c r="Q363" s="231"/>
      <c r="R363" s="259"/>
    </row>
    <row r="364" spans="1:18" s="2" customFormat="1" ht="28.5" customHeight="1">
      <c r="A364" s="236"/>
      <c r="B364" s="74"/>
      <c r="C364" s="74"/>
      <c r="D364" s="243"/>
      <c r="E364" s="74"/>
      <c r="F364" s="74"/>
      <c r="G364" s="39">
        <f>'[1]PAKIETY-16-38-MODYFIKACJA'!P315</f>
        <v>216</v>
      </c>
      <c r="H364" s="221"/>
      <c r="I364" s="221"/>
      <c r="J364" s="98"/>
      <c r="K364" s="226" t="e">
        <f>ROUND(G364/J364,2)</f>
        <v>#DIV/0!</v>
      </c>
      <c r="L364" s="260"/>
      <c r="M364" s="103" t="e">
        <f>ROUND(K364*L364,2)</f>
        <v>#DIV/0!</v>
      </c>
      <c r="N364" s="222">
        <v>0.08</v>
      </c>
      <c r="O364" s="103" t="e">
        <f>ROUND(M364*N364+M364,2)</f>
        <v>#DIV/0!</v>
      </c>
      <c r="Q364" s="231"/>
      <c r="R364" s="259"/>
    </row>
    <row r="365" spans="1:18" s="2" customFormat="1" ht="22.2" customHeight="1">
      <c r="A365" s="244">
        <v>29</v>
      </c>
      <c r="B365" s="245" t="s">
        <v>193</v>
      </c>
      <c r="C365" s="245">
        <v>11</v>
      </c>
      <c r="D365" s="246">
        <v>0.375</v>
      </c>
      <c r="E365" s="245" t="s">
        <v>293</v>
      </c>
      <c r="F365" s="245">
        <v>45</v>
      </c>
      <c r="G365" s="257" t="s">
        <v>281</v>
      </c>
      <c r="H365" s="247"/>
      <c r="I365" s="247"/>
      <c r="J365" s="248"/>
      <c r="K365" s="249"/>
      <c r="L365" s="250"/>
      <c r="M365" s="251"/>
      <c r="N365" s="252"/>
      <c r="O365" s="253"/>
      <c r="Q365" s="231"/>
      <c r="R365" s="259"/>
    </row>
    <row r="366" spans="1:18" s="2" customFormat="1" ht="20.100000000000001" customHeight="1">
      <c r="A366" s="244"/>
      <c r="B366" s="245"/>
      <c r="C366" s="245"/>
      <c r="D366" s="246"/>
      <c r="E366" s="245"/>
      <c r="F366" s="245"/>
      <c r="G366" s="39">
        <f>'[1]PAKIETY-16-38-MODYFIKACJA'!$P$317</f>
        <v>144</v>
      </c>
      <c r="H366" s="221"/>
      <c r="I366" s="221"/>
      <c r="J366" s="162"/>
      <c r="K366" s="226" t="e">
        <f>ROUND(G366/J366,2)</f>
        <v>#DIV/0!</v>
      </c>
      <c r="L366" s="260"/>
      <c r="M366" s="103" t="e">
        <f>ROUND(K366*L366,2)</f>
        <v>#DIV/0!</v>
      </c>
      <c r="N366" s="222">
        <v>0.08</v>
      </c>
      <c r="O366" s="103" t="e">
        <f>ROUND(M366*N366+M366,2)</f>
        <v>#DIV/0!</v>
      </c>
      <c r="Q366" s="231"/>
      <c r="R366" s="259"/>
    </row>
    <row r="367" spans="1:18" s="2" customFormat="1" ht="15.9" customHeight="1">
      <c r="A367" s="254"/>
      <c r="B367" s="76"/>
      <c r="C367" s="76"/>
      <c r="D367" s="255"/>
      <c r="E367" s="76"/>
      <c r="F367" s="76"/>
      <c r="G367" s="258" t="s">
        <v>290</v>
      </c>
      <c r="H367" s="247"/>
      <c r="I367" s="247"/>
      <c r="J367" s="248"/>
      <c r="K367" s="249"/>
      <c r="L367" s="250"/>
      <c r="M367" s="251"/>
      <c r="N367" s="252"/>
      <c r="O367" s="253"/>
      <c r="Q367" s="231"/>
      <c r="R367" s="259"/>
    </row>
    <row r="368" spans="1:18" s="2" customFormat="1" ht="15.9" customHeight="1">
      <c r="A368" s="105"/>
      <c r="B368" s="106"/>
      <c r="C368" s="106"/>
      <c r="D368" s="107"/>
      <c r="E368" s="107"/>
      <c r="F368" s="108"/>
      <c r="G368" s="106"/>
      <c r="H368" s="106"/>
      <c r="I368" s="109"/>
      <c r="J368" s="109"/>
      <c r="K368" s="109"/>
      <c r="L368" s="223" t="s">
        <v>17</v>
      </c>
      <c r="M368" s="111" t="e">
        <f>SUM(M319:M367)</f>
        <v>#DIV/0!</v>
      </c>
      <c r="N368" s="106"/>
      <c r="O368" s="112" t="e">
        <f>SUM(O319:O367)</f>
        <v>#DIV/0!</v>
      </c>
      <c r="Q368" s="231"/>
      <c r="R368" s="259"/>
    </row>
    <row r="369" spans="1:18" s="4" customFormat="1" ht="15" customHeight="1">
      <c r="A369" s="7" t="s">
        <v>18</v>
      </c>
      <c r="B369" s="30" t="s">
        <v>22</v>
      </c>
      <c r="C369" s="6"/>
      <c r="D369" s="5"/>
      <c r="F369" s="6"/>
      <c r="G369" s="9"/>
      <c r="H369" s="10"/>
      <c r="I369" s="9"/>
      <c r="J369" s="6"/>
      <c r="K369" s="31"/>
      <c r="L369" s="11"/>
    </row>
    <row r="370" spans="1:18" s="4" customFormat="1" ht="15" customHeight="1">
      <c r="A370" s="409" t="s">
        <v>23</v>
      </c>
      <c r="B370" s="410"/>
      <c r="C370" s="410"/>
      <c r="D370" s="410"/>
      <c r="E370" s="410"/>
      <c r="F370" s="410"/>
      <c r="G370" s="410"/>
      <c r="H370" s="410"/>
      <c r="I370" s="410"/>
      <c r="J370" s="410"/>
      <c r="K370" s="411"/>
      <c r="L370" s="12"/>
      <c r="M370" s="13" t="s">
        <v>24</v>
      </c>
    </row>
    <row r="371" spans="1:18" s="4" customFormat="1" ht="15" customHeight="1">
      <c r="A371" s="409" t="s">
        <v>25</v>
      </c>
      <c r="B371" s="410"/>
      <c r="C371" s="410"/>
      <c r="D371" s="410"/>
      <c r="E371" s="410"/>
      <c r="F371" s="410"/>
      <c r="G371" s="410"/>
      <c r="H371" s="410"/>
      <c r="I371" s="410"/>
      <c r="J371" s="410"/>
      <c r="K371" s="411"/>
      <c r="L371" s="12"/>
      <c r="M371" s="13" t="s">
        <v>24</v>
      </c>
    </row>
    <row r="372" spans="1:18" s="4" customFormat="1" ht="15" customHeight="1">
      <c r="A372" s="409" t="s">
        <v>26</v>
      </c>
      <c r="B372" s="410"/>
      <c r="C372" s="410"/>
      <c r="D372" s="410"/>
      <c r="E372" s="410"/>
      <c r="F372" s="410"/>
      <c r="G372" s="410"/>
      <c r="H372" s="410"/>
      <c r="I372" s="410"/>
      <c r="J372" s="410"/>
      <c r="K372" s="411"/>
      <c r="L372" s="12"/>
      <c r="M372" s="13" t="s">
        <v>24</v>
      </c>
    </row>
    <row r="373" spans="1:18" s="2" customFormat="1" ht="13.95" customHeight="1">
      <c r="B373" s="113" t="s">
        <v>16</v>
      </c>
      <c r="C373" s="80"/>
      <c r="D373" s="80"/>
      <c r="E373" s="80"/>
      <c r="F373" s="80"/>
      <c r="G373" s="55"/>
      <c r="H373" s="55"/>
      <c r="J373" s="81"/>
      <c r="K373" s="81"/>
      <c r="L373" s="55"/>
      <c r="R373" s="259"/>
    </row>
    <row r="374" spans="1:18" s="2" customFormat="1" ht="15" customHeight="1">
      <c r="A374" s="59" t="s">
        <v>18</v>
      </c>
      <c r="B374" s="431" t="s">
        <v>294</v>
      </c>
      <c r="C374" s="431"/>
      <c r="D374" s="431"/>
      <c r="E374" s="431"/>
      <c r="F374" s="431"/>
      <c r="G374" s="431"/>
      <c r="H374" s="431"/>
      <c r="I374" s="431"/>
      <c r="J374" s="431"/>
      <c r="K374" s="431"/>
      <c r="L374" s="431"/>
      <c r="M374" s="431"/>
      <c r="N374" s="431"/>
      <c r="O374" s="431"/>
    </row>
    <row r="375" spans="1:18" s="2" customFormat="1" ht="19.5" customHeight="1">
      <c r="A375" s="59" t="s">
        <v>18</v>
      </c>
      <c r="B375" s="117" t="s">
        <v>368</v>
      </c>
      <c r="C375" s="379"/>
      <c r="D375" s="379"/>
      <c r="E375" s="379"/>
      <c r="F375" s="379"/>
      <c r="G375" s="116"/>
      <c r="H375" s="116"/>
      <c r="J375" s="116"/>
      <c r="K375" s="81"/>
      <c r="L375" s="82"/>
      <c r="M375" s="81"/>
      <c r="N375" s="55"/>
    </row>
    <row r="376" spans="1:18" s="2" customFormat="1" ht="15" customHeight="1">
      <c r="A376" s="59" t="s">
        <v>18</v>
      </c>
      <c r="B376" s="83" t="s">
        <v>20</v>
      </c>
      <c r="C376" s="83"/>
      <c r="D376" s="83"/>
      <c r="E376" s="83"/>
      <c r="F376" s="83"/>
      <c r="G376" s="83"/>
      <c r="H376" s="83"/>
      <c r="I376" s="83"/>
    </row>
    <row r="377" spans="1:18" s="2" customFormat="1" ht="15" customHeight="1">
      <c r="A377" s="59" t="s">
        <v>18</v>
      </c>
      <c r="B377" s="83" t="s">
        <v>221</v>
      </c>
      <c r="C377" s="83"/>
      <c r="D377" s="83"/>
      <c r="E377" s="83"/>
      <c r="F377" s="83"/>
      <c r="G377" s="83"/>
      <c r="H377" s="83"/>
      <c r="I377" s="83"/>
      <c r="L377" s="83"/>
    </row>
    <row r="378" spans="1:18" s="4" customFormat="1">
      <c r="A378" s="15" t="s">
        <v>18</v>
      </c>
      <c r="B378" s="16" t="s">
        <v>28</v>
      </c>
      <c r="C378" s="16"/>
      <c r="D378" s="16"/>
      <c r="E378" s="16"/>
      <c r="F378" s="16"/>
      <c r="G378" s="16"/>
      <c r="H378" s="16"/>
      <c r="I378" s="16"/>
      <c r="J378" s="15"/>
      <c r="K378" s="29"/>
    </row>
    <row r="379" spans="1:18" s="2" customFormat="1" ht="15" customHeight="1">
      <c r="A379" s="59" t="s">
        <v>18</v>
      </c>
      <c r="B379" s="432" t="s">
        <v>210</v>
      </c>
      <c r="C379" s="432"/>
      <c r="D379" s="432"/>
      <c r="E379" s="432"/>
      <c r="F379" s="432"/>
      <c r="G379" s="432"/>
      <c r="H379" s="432"/>
      <c r="I379" s="432"/>
      <c r="J379" s="432"/>
      <c r="K379" s="432"/>
      <c r="L379" s="432"/>
      <c r="M379" s="432"/>
      <c r="N379" s="432"/>
      <c r="O379" s="432"/>
    </row>
    <row r="380" spans="1:18" s="2" customFormat="1" ht="15" customHeight="1">
      <c r="B380" s="86" t="s">
        <v>222</v>
      </c>
      <c r="C380" s="86"/>
      <c r="D380" s="86"/>
      <c r="E380" s="86"/>
      <c r="F380" s="86"/>
      <c r="G380" s="86"/>
      <c r="H380" s="86"/>
      <c r="I380" s="86"/>
      <c r="J380" s="86"/>
      <c r="K380" s="86"/>
      <c r="L380" s="86"/>
      <c r="M380" s="86"/>
      <c r="N380" s="86"/>
      <c r="O380" s="86"/>
    </row>
    <row r="381" spans="1:18" s="2" customFormat="1" ht="15" customHeight="1">
      <c r="A381" s="59"/>
      <c r="B381" s="84" t="s">
        <v>211</v>
      </c>
      <c r="C381" s="85"/>
      <c r="D381" s="85"/>
      <c r="E381" s="85"/>
      <c r="F381" s="85"/>
      <c r="G381" s="85"/>
      <c r="H381" s="85"/>
      <c r="I381" s="85"/>
      <c r="J381" s="85"/>
      <c r="K381" s="122"/>
      <c r="L381" s="122"/>
      <c r="M381" s="124"/>
      <c r="N381" s="86"/>
      <c r="O381" s="86"/>
    </row>
    <row r="382" spans="1:18" s="2" customFormat="1" ht="7.8" customHeight="1">
      <c r="A382" s="59"/>
      <c r="B382" s="64"/>
      <c r="C382" s="64"/>
      <c r="D382" s="64"/>
      <c r="E382" s="64"/>
      <c r="F382" s="64"/>
      <c r="G382" s="64"/>
      <c r="H382" s="64"/>
      <c r="I382" s="64"/>
      <c r="J382" s="64"/>
      <c r="K382" s="224"/>
      <c r="L382" s="224"/>
      <c r="M382" s="224"/>
      <c r="N382" s="148"/>
    </row>
    <row r="383" spans="1:18" s="4" customFormat="1">
      <c r="H383" s="25"/>
      <c r="I383" s="25"/>
      <c r="J383" s="26"/>
      <c r="K383" s="27" t="s">
        <v>27</v>
      </c>
      <c r="L383" s="25"/>
      <c r="M383" s="25"/>
    </row>
    <row r="384" spans="1:18" s="2" customFormat="1" ht="12.75" customHeight="1">
      <c r="A384" s="43" t="s">
        <v>428</v>
      </c>
      <c r="B384" s="1"/>
      <c r="C384" s="1"/>
      <c r="D384" s="1"/>
      <c r="E384" s="1"/>
      <c r="F384" s="1"/>
      <c r="G384" s="36"/>
      <c r="H384" s="36"/>
      <c r="I384" s="36"/>
      <c r="J384" s="36"/>
      <c r="K384" s="36"/>
      <c r="L384" s="36"/>
      <c r="M384" s="36"/>
      <c r="N384" s="36"/>
      <c r="O384" s="36"/>
    </row>
    <row r="385" spans="1:17" ht="51">
      <c r="A385" s="88" t="s">
        <v>115</v>
      </c>
      <c r="B385" s="88" t="s">
        <v>116</v>
      </c>
      <c r="C385" s="89" t="s">
        <v>212</v>
      </c>
      <c r="D385" s="89" t="s">
        <v>119</v>
      </c>
      <c r="E385" s="88" t="s">
        <v>120</v>
      </c>
      <c r="F385" s="88" t="s">
        <v>117</v>
      </c>
      <c r="G385" s="88" t="s">
        <v>447</v>
      </c>
      <c r="H385" s="88" t="s">
        <v>121</v>
      </c>
      <c r="I385" s="90" t="s">
        <v>122</v>
      </c>
      <c r="J385" s="45" t="s">
        <v>214</v>
      </c>
      <c r="K385" s="45" t="s">
        <v>36</v>
      </c>
      <c r="L385" s="45" t="s">
        <v>37</v>
      </c>
      <c r="M385" s="45" t="s">
        <v>126</v>
      </c>
      <c r="N385" s="45" t="s">
        <v>127</v>
      </c>
      <c r="O385" s="45" t="s">
        <v>128</v>
      </c>
    </row>
    <row r="386" spans="1:17" s="2" customFormat="1" ht="15" customHeight="1">
      <c r="A386" s="41" t="s">
        <v>2</v>
      </c>
      <c r="B386" s="41" t="s">
        <v>3</v>
      </c>
      <c r="C386" s="41" t="s">
        <v>4</v>
      </c>
      <c r="D386" s="41" t="s">
        <v>5</v>
      </c>
      <c r="E386" s="41" t="s">
        <v>6</v>
      </c>
      <c r="F386" s="41" t="s">
        <v>7</v>
      </c>
      <c r="G386" s="41" t="s">
        <v>8</v>
      </c>
      <c r="H386" s="41" t="s">
        <v>9</v>
      </c>
      <c r="I386" s="48" t="s">
        <v>10</v>
      </c>
      <c r="J386" s="41" t="s">
        <v>11</v>
      </c>
      <c r="K386" s="41" t="s">
        <v>376</v>
      </c>
      <c r="L386" s="41" t="s">
        <v>13</v>
      </c>
      <c r="M386" s="94" t="s">
        <v>216</v>
      </c>
      <c r="N386" s="94" t="s">
        <v>217</v>
      </c>
      <c r="O386" s="94" t="s">
        <v>131</v>
      </c>
    </row>
    <row r="387" spans="1:17" s="2" customFormat="1" ht="15" customHeight="1">
      <c r="A387" s="131">
        <v>1</v>
      </c>
      <c r="B387" s="39" t="s">
        <v>146</v>
      </c>
      <c r="C387" s="39" t="s">
        <v>274</v>
      </c>
      <c r="D387" s="39" t="s">
        <v>273</v>
      </c>
      <c r="E387" s="39" t="s">
        <v>145</v>
      </c>
      <c r="F387" s="39" t="s">
        <v>165</v>
      </c>
      <c r="G387" s="39">
        <f>'[1]PAKIETY-16-38-MODYFIKACJA'!P333</f>
        <v>144</v>
      </c>
      <c r="H387" s="221"/>
      <c r="I387" s="221"/>
      <c r="J387" s="162"/>
      <c r="K387" s="226" t="e">
        <f t="shared" ref="K387:K394" si="27">ROUND(G387/J387,2)</f>
        <v>#DIV/0!</v>
      </c>
      <c r="L387" s="315"/>
      <c r="M387" s="103" t="e">
        <f t="shared" ref="M387:M392" si="28">ROUND(K387*L387,2)</f>
        <v>#DIV/0!</v>
      </c>
      <c r="N387" s="222">
        <v>0.08</v>
      </c>
      <c r="O387" s="103" t="e">
        <f t="shared" ref="O387:O392" si="29">ROUND(M387*N387+M387,2)</f>
        <v>#DIV/0!</v>
      </c>
    </row>
    <row r="388" spans="1:17" s="2" customFormat="1" ht="36" customHeight="1">
      <c r="A388" s="131">
        <v>2</v>
      </c>
      <c r="B388" s="39" t="s">
        <v>143</v>
      </c>
      <c r="C388" s="39" t="s">
        <v>277</v>
      </c>
      <c r="D388" s="39" t="s">
        <v>273</v>
      </c>
      <c r="E388" s="39" t="s">
        <v>145</v>
      </c>
      <c r="F388" s="39" t="s">
        <v>165</v>
      </c>
      <c r="G388" s="39">
        <f>'[1]PAKIETY-16-38-MODYFIKACJA'!P334</f>
        <v>144</v>
      </c>
      <c r="H388" s="221"/>
      <c r="I388" s="221"/>
      <c r="J388" s="162"/>
      <c r="K388" s="226" t="e">
        <f t="shared" si="27"/>
        <v>#DIV/0!</v>
      </c>
      <c r="L388" s="315"/>
      <c r="M388" s="103" t="e">
        <f t="shared" si="28"/>
        <v>#DIV/0!</v>
      </c>
      <c r="N388" s="222">
        <v>0.08</v>
      </c>
      <c r="O388" s="103" t="e">
        <f t="shared" si="29"/>
        <v>#DIV/0!</v>
      </c>
      <c r="Q388" s="231"/>
    </row>
    <row r="389" spans="1:17" s="2" customFormat="1" ht="36" customHeight="1">
      <c r="A389" s="131">
        <v>3</v>
      </c>
      <c r="B389" s="39" t="s">
        <v>157</v>
      </c>
      <c r="C389" s="39" t="s">
        <v>277</v>
      </c>
      <c r="D389" s="39" t="s">
        <v>273</v>
      </c>
      <c r="E389" s="39" t="s">
        <v>145</v>
      </c>
      <c r="F389" s="39" t="s">
        <v>165</v>
      </c>
      <c r="G389" s="39">
        <f>'[1]PAKIETY-16-38-MODYFIKACJA'!P335</f>
        <v>144</v>
      </c>
      <c r="H389" s="221"/>
      <c r="I389" s="221"/>
      <c r="J389" s="162"/>
      <c r="K389" s="226" t="e">
        <f t="shared" si="27"/>
        <v>#DIV/0!</v>
      </c>
      <c r="L389" s="315"/>
      <c r="M389" s="103" t="e">
        <f t="shared" si="28"/>
        <v>#DIV/0!</v>
      </c>
      <c r="N389" s="222">
        <v>0.08</v>
      </c>
      <c r="O389" s="103" t="e">
        <f t="shared" si="29"/>
        <v>#DIV/0!</v>
      </c>
      <c r="Q389" s="231"/>
    </row>
    <row r="390" spans="1:17" s="2" customFormat="1" ht="22.2" customHeight="1">
      <c r="A390" s="131">
        <v>4</v>
      </c>
      <c r="B390" s="39" t="s">
        <v>179</v>
      </c>
      <c r="C390" s="39" t="s">
        <v>295</v>
      </c>
      <c r="D390" s="39" t="s">
        <v>273</v>
      </c>
      <c r="E390" s="39" t="s">
        <v>145</v>
      </c>
      <c r="F390" s="39" t="s">
        <v>165</v>
      </c>
      <c r="G390" s="39">
        <f>'[1]PAKIETY-16-38-MODYFIKACJA'!P336</f>
        <v>144</v>
      </c>
      <c r="H390" s="221"/>
      <c r="I390" s="221"/>
      <c r="J390" s="162"/>
      <c r="K390" s="226" t="e">
        <f t="shared" si="27"/>
        <v>#DIV/0!</v>
      </c>
      <c r="L390" s="315"/>
      <c r="M390" s="103" t="e">
        <f t="shared" si="28"/>
        <v>#DIV/0!</v>
      </c>
      <c r="N390" s="222">
        <v>0.08</v>
      </c>
      <c r="O390" s="103" t="e">
        <f t="shared" si="29"/>
        <v>#DIV/0!</v>
      </c>
      <c r="Q390" s="231"/>
    </row>
    <row r="391" spans="1:17" s="2" customFormat="1" ht="28.8" customHeight="1">
      <c r="A391" s="131">
        <v>5</v>
      </c>
      <c r="B391" s="39" t="s">
        <v>193</v>
      </c>
      <c r="C391" s="39" t="s">
        <v>295</v>
      </c>
      <c r="D391" s="39" t="s">
        <v>273</v>
      </c>
      <c r="E391" s="39" t="s">
        <v>145</v>
      </c>
      <c r="F391" s="39" t="s">
        <v>165</v>
      </c>
      <c r="G391" s="39">
        <f>'[1]PAKIETY-16-38-MODYFIKACJA'!P337</f>
        <v>144</v>
      </c>
      <c r="H391" s="221"/>
      <c r="I391" s="221"/>
      <c r="J391" s="162"/>
      <c r="K391" s="226" t="e">
        <f t="shared" si="27"/>
        <v>#DIV/0!</v>
      </c>
      <c r="L391" s="315"/>
      <c r="M391" s="103" t="e">
        <f t="shared" si="28"/>
        <v>#DIV/0!</v>
      </c>
      <c r="N391" s="222">
        <v>0.08</v>
      </c>
      <c r="O391" s="103" t="e">
        <f t="shared" si="29"/>
        <v>#DIV/0!</v>
      </c>
      <c r="Q391" s="231"/>
    </row>
    <row r="392" spans="1:17" s="2" customFormat="1" ht="24.75" customHeight="1">
      <c r="A392" s="131">
        <v>6</v>
      </c>
      <c r="B392" s="39" t="s">
        <v>242</v>
      </c>
      <c r="C392" s="39" t="s">
        <v>296</v>
      </c>
      <c r="D392" s="39" t="s">
        <v>273</v>
      </c>
      <c r="E392" s="39" t="s">
        <v>145</v>
      </c>
      <c r="F392" s="39" t="s">
        <v>165</v>
      </c>
      <c r="G392" s="39">
        <f>'[1]PAKIETY-16-38-MODYFIKACJA'!P338</f>
        <v>144</v>
      </c>
      <c r="H392" s="221"/>
      <c r="I392" s="221"/>
      <c r="J392" s="162"/>
      <c r="K392" s="226" t="e">
        <f t="shared" si="27"/>
        <v>#DIV/0!</v>
      </c>
      <c r="L392" s="315"/>
      <c r="M392" s="103" t="e">
        <f t="shared" si="28"/>
        <v>#DIV/0!</v>
      </c>
      <c r="N392" s="222">
        <v>0.08</v>
      </c>
      <c r="O392" s="103" t="e">
        <f t="shared" si="29"/>
        <v>#DIV/0!</v>
      </c>
      <c r="Q392" s="231"/>
    </row>
    <row r="393" spans="1:17" s="2" customFormat="1" ht="25.2" customHeight="1">
      <c r="A393" s="131">
        <v>7</v>
      </c>
      <c r="B393" s="39" t="s">
        <v>242</v>
      </c>
      <c r="C393" s="39">
        <v>11</v>
      </c>
      <c r="D393" s="229">
        <v>0.375</v>
      </c>
      <c r="E393" s="39" t="s">
        <v>283</v>
      </c>
      <c r="F393" s="39">
        <v>45</v>
      </c>
      <c r="G393" s="39">
        <f>'[1]PAKIETY-16-38-MODYFIKACJA'!P339</f>
        <v>144</v>
      </c>
      <c r="H393" s="221"/>
      <c r="I393" s="221"/>
      <c r="J393" s="98"/>
      <c r="K393" s="226" t="e">
        <f t="shared" si="27"/>
        <v>#DIV/0!</v>
      </c>
      <c r="L393" s="316"/>
      <c r="M393" s="103" t="e">
        <f>ROUND(K393*L393,2)</f>
        <v>#DIV/0!</v>
      </c>
      <c r="N393" s="222">
        <v>0.08</v>
      </c>
      <c r="O393" s="103" t="e">
        <f>ROUND(M393*N393+M393,2)</f>
        <v>#DIV/0!</v>
      </c>
      <c r="Q393" s="231"/>
    </row>
    <row r="394" spans="1:17" s="2" customFormat="1" ht="24.75" customHeight="1">
      <c r="A394" s="131">
        <v>8</v>
      </c>
      <c r="B394" s="39" t="s">
        <v>253</v>
      </c>
      <c r="C394" s="39" t="s">
        <v>297</v>
      </c>
      <c r="D394" s="39" t="s">
        <v>256</v>
      </c>
      <c r="E394" s="39" t="s">
        <v>145</v>
      </c>
      <c r="F394" s="39" t="s">
        <v>298</v>
      </c>
      <c r="G394" s="39">
        <f>'[1]PAKIETY-16-38-MODYFIKACJA'!P340</f>
        <v>144</v>
      </c>
      <c r="H394" s="221"/>
      <c r="I394" s="221"/>
      <c r="J394" s="98"/>
      <c r="K394" s="226" t="e">
        <f t="shared" si="27"/>
        <v>#DIV/0!</v>
      </c>
      <c r="L394" s="315"/>
      <c r="M394" s="103" t="e">
        <f>ROUND(K394*L394,2)</f>
        <v>#DIV/0!</v>
      </c>
      <c r="N394" s="222">
        <v>0.08</v>
      </c>
      <c r="O394" s="103" t="e">
        <f>ROUND(M394*N394+M394,2)</f>
        <v>#DIV/0!</v>
      </c>
      <c r="Q394" s="231"/>
    </row>
    <row r="395" spans="1:17" s="2" customFormat="1" ht="18" customHeight="1">
      <c r="A395" s="105"/>
      <c r="B395" s="106"/>
      <c r="C395" s="106"/>
      <c r="D395" s="107"/>
      <c r="E395" s="107"/>
      <c r="F395" s="108"/>
      <c r="G395" s="106"/>
      <c r="H395" s="106"/>
      <c r="I395" s="109"/>
      <c r="J395" s="109"/>
      <c r="K395" s="109"/>
      <c r="L395" s="223" t="s">
        <v>17</v>
      </c>
      <c r="M395" s="111" t="e">
        <f>SUM(M387:M394)</f>
        <v>#DIV/0!</v>
      </c>
      <c r="N395" s="109"/>
      <c r="O395" s="157" t="e">
        <f>SUM(O387:O394)</f>
        <v>#DIV/0!</v>
      </c>
      <c r="Q395" s="231"/>
    </row>
    <row r="396" spans="1:17" s="4" customFormat="1" ht="15" customHeight="1">
      <c r="A396" s="7" t="s">
        <v>18</v>
      </c>
      <c r="B396" s="30" t="s">
        <v>22</v>
      </c>
      <c r="C396" s="6"/>
      <c r="D396" s="5"/>
      <c r="F396" s="6"/>
      <c r="G396" s="9"/>
      <c r="H396" s="10"/>
      <c r="I396" s="9"/>
      <c r="J396" s="6"/>
      <c r="K396" s="31"/>
      <c r="L396" s="11"/>
    </row>
    <row r="397" spans="1:17" s="4" customFormat="1" ht="15" customHeight="1">
      <c r="A397" s="409" t="s">
        <v>23</v>
      </c>
      <c r="B397" s="410"/>
      <c r="C397" s="410"/>
      <c r="D397" s="410"/>
      <c r="E397" s="410"/>
      <c r="F397" s="410"/>
      <c r="G397" s="410"/>
      <c r="H397" s="410"/>
      <c r="I397" s="410"/>
      <c r="J397" s="410"/>
      <c r="K397" s="411"/>
      <c r="L397" s="12"/>
      <c r="M397" s="13" t="s">
        <v>24</v>
      </c>
    </row>
    <row r="398" spans="1:17" s="4" customFormat="1" ht="15" customHeight="1">
      <c r="A398" s="409" t="s">
        <v>25</v>
      </c>
      <c r="B398" s="410"/>
      <c r="C398" s="410"/>
      <c r="D398" s="410"/>
      <c r="E398" s="410"/>
      <c r="F398" s="410"/>
      <c r="G398" s="410"/>
      <c r="H398" s="410"/>
      <c r="I398" s="410"/>
      <c r="J398" s="410"/>
      <c r="K398" s="411"/>
      <c r="L398" s="12"/>
      <c r="M398" s="13" t="s">
        <v>24</v>
      </c>
    </row>
    <row r="399" spans="1:17" s="4" customFormat="1" ht="15" customHeight="1">
      <c r="A399" s="409" t="s">
        <v>26</v>
      </c>
      <c r="B399" s="410"/>
      <c r="C399" s="410"/>
      <c r="D399" s="410"/>
      <c r="E399" s="410"/>
      <c r="F399" s="410"/>
      <c r="G399" s="410"/>
      <c r="H399" s="410"/>
      <c r="I399" s="410"/>
      <c r="J399" s="410"/>
      <c r="K399" s="411"/>
      <c r="L399" s="12"/>
      <c r="M399" s="13" t="s">
        <v>24</v>
      </c>
    </row>
    <row r="400" spans="1:17" s="2" customFormat="1" ht="18" customHeight="1">
      <c r="B400" s="113" t="s">
        <v>16</v>
      </c>
      <c r="C400" s="80"/>
      <c r="D400" s="80"/>
      <c r="E400" s="80"/>
      <c r="F400" s="80"/>
      <c r="G400" s="55"/>
      <c r="H400" s="55"/>
      <c r="J400" s="81"/>
      <c r="K400" s="81"/>
      <c r="L400" s="55"/>
    </row>
    <row r="401" spans="1:17" s="2" customFormat="1" ht="24.6" customHeight="1">
      <c r="A401" s="59" t="s">
        <v>18</v>
      </c>
      <c r="B401" s="431" t="s">
        <v>299</v>
      </c>
      <c r="C401" s="431"/>
      <c r="D401" s="431"/>
      <c r="E401" s="431"/>
      <c r="F401" s="431"/>
      <c r="G401" s="431"/>
      <c r="H401" s="431"/>
      <c r="I401" s="431"/>
      <c r="J401" s="431"/>
      <c r="K401" s="431"/>
      <c r="L401" s="431"/>
      <c r="M401" s="431"/>
      <c r="N401" s="431"/>
      <c r="O401" s="431"/>
    </row>
    <row r="402" spans="1:17" s="2" customFormat="1" ht="12" customHeight="1">
      <c r="A402" s="59" t="s">
        <v>18</v>
      </c>
      <c r="B402" s="117" t="s">
        <v>369</v>
      </c>
      <c r="C402" s="379"/>
      <c r="D402" s="379"/>
      <c r="E402" s="379"/>
      <c r="F402" s="379"/>
      <c r="G402" s="116"/>
      <c r="H402" s="116"/>
      <c r="J402" s="116"/>
      <c r="K402" s="81"/>
      <c r="L402" s="82"/>
      <c r="M402" s="81"/>
      <c r="N402" s="55"/>
    </row>
    <row r="403" spans="1:17" s="2" customFormat="1" ht="15" customHeight="1">
      <c r="A403" s="59" t="s">
        <v>18</v>
      </c>
      <c r="B403" s="83" t="s">
        <v>20</v>
      </c>
      <c r="C403" s="83"/>
      <c r="D403" s="83"/>
      <c r="E403" s="83"/>
      <c r="F403" s="83"/>
      <c r="G403" s="83"/>
      <c r="H403" s="83"/>
      <c r="I403" s="83"/>
    </row>
    <row r="404" spans="1:17" s="2" customFormat="1" ht="15" customHeight="1">
      <c r="A404" s="59" t="s">
        <v>18</v>
      </c>
      <c r="B404" s="83" t="s">
        <v>221</v>
      </c>
      <c r="C404" s="83"/>
      <c r="D404" s="83"/>
      <c r="E404" s="83"/>
      <c r="F404" s="83"/>
      <c r="G404" s="83"/>
      <c r="H404" s="83"/>
      <c r="I404" s="83"/>
      <c r="L404" s="83"/>
    </row>
    <row r="405" spans="1:17" s="4" customFormat="1">
      <c r="A405" s="15" t="s">
        <v>18</v>
      </c>
      <c r="B405" s="16" t="s">
        <v>28</v>
      </c>
      <c r="C405" s="16"/>
      <c r="D405" s="16"/>
      <c r="E405" s="16"/>
      <c r="F405" s="16"/>
      <c r="G405" s="16"/>
      <c r="H405" s="16"/>
      <c r="I405" s="16"/>
      <c r="J405" s="15"/>
      <c r="K405" s="29"/>
    </row>
    <row r="406" spans="1:17" s="2" customFormat="1" ht="15" customHeight="1">
      <c r="A406" s="59" t="s">
        <v>18</v>
      </c>
      <c r="B406" s="432" t="s">
        <v>210</v>
      </c>
      <c r="C406" s="432"/>
      <c r="D406" s="432"/>
      <c r="E406" s="432"/>
      <c r="F406" s="432"/>
      <c r="G406" s="432"/>
      <c r="H406" s="432"/>
      <c r="I406" s="432"/>
      <c r="J406" s="432"/>
      <c r="K406" s="432"/>
      <c r="L406" s="432"/>
      <c r="M406" s="432"/>
      <c r="N406" s="432"/>
      <c r="O406" s="432"/>
    </row>
    <row r="407" spans="1:17" s="2" customFormat="1" ht="15" customHeight="1">
      <c r="B407" s="86" t="s">
        <v>222</v>
      </c>
      <c r="C407" s="86"/>
      <c r="D407" s="86"/>
      <c r="E407" s="86"/>
      <c r="F407" s="86"/>
      <c r="G407" s="86"/>
      <c r="H407" s="86"/>
      <c r="I407" s="86"/>
      <c r="J407" s="86"/>
      <c r="K407" s="86"/>
      <c r="L407" s="86"/>
      <c r="M407" s="86"/>
      <c r="N407" s="86"/>
      <c r="O407" s="86"/>
    </row>
    <row r="408" spans="1:17" s="2" customFormat="1" ht="15" customHeight="1">
      <c r="A408" s="59"/>
      <c r="B408" s="84" t="s">
        <v>211</v>
      </c>
      <c r="C408" s="85"/>
      <c r="D408" s="85"/>
      <c r="E408" s="85"/>
      <c r="F408" s="85"/>
      <c r="G408" s="85"/>
      <c r="H408" s="85"/>
      <c r="I408" s="85"/>
      <c r="J408" s="85"/>
      <c r="K408" s="122"/>
      <c r="L408" s="122"/>
      <c r="M408" s="124"/>
      <c r="N408" s="86"/>
      <c r="O408" s="86"/>
    </row>
    <row r="409" spans="1:17" s="2" customFormat="1" ht="7.8" customHeight="1">
      <c r="A409" s="59"/>
      <c r="B409" s="64"/>
      <c r="C409" s="64"/>
      <c r="D409" s="64"/>
      <c r="E409" s="64"/>
      <c r="F409" s="64"/>
      <c r="G409" s="64"/>
      <c r="H409" s="64"/>
      <c r="I409" s="64"/>
      <c r="J409" s="64"/>
      <c r="K409" s="224"/>
      <c r="L409" s="224"/>
      <c r="M409" s="224"/>
      <c r="N409" s="148"/>
    </row>
    <row r="410" spans="1:17" s="4" customFormat="1">
      <c r="H410" s="25"/>
      <c r="I410" s="25"/>
      <c r="J410" s="26"/>
      <c r="K410" s="27" t="s">
        <v>27</v>
      </c>
      <c r="L410" s="25"/>
      <c r="M410" s="25"/>
    </row>
    <row r="411" spans="1:17" s="2" customFormat="1" ht="12.75" customHeight="1">
      <c r="A411" s="43" t="s">
        <v>300</v>
      </c>
      <c r="B411" s="1"/>
      <c r="C411" s="1"/>
      <c r="D411" s="1"/>
      <c r="E411" s="1"/>
      <c r="F411" s="1"/>
      <c r="G411" s="1"/>
      <c r="H411" s="1"/>
      <c r="I411" s="1"/>
      <c r="J411" s="1"/>
      <c r="K411" s="1"/>
      <c r="L411" s="1"/>
      <c r="M411" s="1"/>
      <c r="N411" s="1"/>
      <c r="O411" s="1"/>
    </row>
    <row r="412" spans="1:17" ht="51">
      <c r="A412" s="88" t="s">
        <v>115</v>
      </c>
      <c r="B412" s="88" t="s">
        <v>116</v>
      </c>
      <c r="C412" s="89" t="s">
        <v>212</v>
      </c>
      <c r="D412" s="89" t="s">
        <v>119</v>
      </c>
      <c r="E412" s="88" t="s">
        <v>120</v>
      </c>
      <c r="F412" s="88" t="s">
        <v>117</v>
      </c>
      <c r="G412" s="88" t="s">
        <v>447</v>
      </c>
      <c r="H412" s="88" t="s">
        <v>121</v>
      </c>
      <c r="I412" s="90" t="s">
        <v>122</v>
      </c>
      <c r="J412" s="45" t="s">
        <v>214</v>
      </c>
      <c r="K412" s="45" t="s">
        <v>36</v>
      </c>
      <c r="L412" s="45" t="s">
        <v>37</v>
      </c>
      <c r="M412" s="45" t="s">
        <v>126</v>
      </c>
      <c r="N412" s="45" t="s">
        <v>127</v>
      </c>
      <c r="O412" s="45" t="s">
        <v>128</v>
      </c>
    </row>
    <row r="413" spans="1:17" s="2" customFormat="1" ht="15.6" customHeight="1">
      <c r="A413" s="41" t="s">
        <v>2</v>
      </c>
      <c r="B413" s="41" t="s">
        <v>3</v>
      </c>
      <c r="C413" s="41" t="s">
        <v>4</v>
      </c>
      <c r="D413" s="41" t="s">
        <v>5</v>
      </c>
      <c r="E413" s="41" t="s">
        <v>6</v>
      </c>
      <c r="F413" s="41" t="s">
        <v>7</v>
      </c>
      <c r="G413" s="41" t="s">
        <v>8</v>
      </c>
      <c r="H413" s="41" t="s">
        <v>9</v>
      </c>
      <c r="I413" s="48" t="s">
        <v>10</v>
      </c>
      <c r="J413" s="41" t="s">
        <v>11</v>
      </c>
      <c r="K413" s="41" t="s">
        <v>376</v>
      </c>
      <c r="L413" s="41" t="s">
        <v>13</v>
      </c>
      <c r="M413" s="94" t="s">
        <v>216</v>
      </c>
      <c r="N413" s="94" t="s">
        <v>217</v>
      </c>
      <c r="O413" s="94" t="s">
        <v>131</v>
      </c>
    </row>
    <row r="414" spans="1:17" s="2" customFormat="1" ht="15" customHeight="1">
      <c r="A414" s="131">
        <v>1</v>
      </c>
      <c r="B414" s="39" t="s">
        <v>146</v>
      </c>
      <c r="C414" s="39">
        <v>24</v>
      </c>
      <c r="D414" s="229">
        <v>0.375</v>
      </c>
      <c r="E414" s="39" t="s">
        <v>229</v>
      </c>
      <c r="F414" s="44">
        <v>70</v>
      </c>
      <c r="G414" s="39">
        <f>'[1]PAKIETY-16-38-MODYFIKACJA'!P355</f>
        <v>96</v>
      </c>
      <c r="H414" s="221"/>
      <c r="I414" s="221"/>
      <c r="J414" s="162"/>
      <c r="K414" s="226" t="e">
        <f>ROUND(G414/J414,2)</f>
        <v>#DIV/0!</v>
      </c>
      <c r="L414" s="260"/>
      <c r="M414" s="103" t="e">
        <f>ROUND(K414*L414,2)</f>
        <v>#DIV/0!</v>
      </c>
      <c r="N414" s="222">
        <v>0.08</v>
      </c>
      <c r="O414" s="103" t="e">
        <f>ROUND(M414*N414+M414,2)</f>
        <v>#DIV/0!</v>
      </c>
    </row>
    <row r="415" spans="1:17" s="2" customFormat="1" ht="36" customHeight="1">
      <c r="A415" s="131">
        <v>2</v>
      </c>
      <c r="B415" s="39" t="s">
        <v>143</v>
      </c>
      <c r="C415" s="39">
        <v>19</v>
      </c>
      <c r="D415" s="229">
        <v>0.375</v>
      </c>
      <c r="E415" s="39" t="s">
        <v>301</v>
      </c>
      <c r="F415" s="44">
        <v>70</v>
      </c>
      <c r="G415" s="39">
        <f>'[1]PAKIETY-16-38-MODYFIKACJA'!P356</f>
        <v>96</v>
      </c>
      <c r="H415" s="221"/>
      <c r="I415" s="221"/>
      <c r="J415" s="162"/>
      <c r="K415" s="226" t="e">
        <f>ROUND(G415/J415,2)</f>
        <v>#DIV/0!</v>
      </c>
      <c r="L415" s="260"/>
      <c r="M415" s="103" t="e">
        <f>ROUND(K415*L415,2)</f>
        <v>#DIV/0!</v>
      </c>
      <c r="N415" s="222">
        <v>0.08</v>
      </c>
      <c r="O415" s="103" t="e">
        <f>ROUND(M415*N415+M415,2)</f>
        <v>#DIV/0!</v>
      </c>
      <c r="Q415" s="231"/>
    </row>
    <row r="416" spans="1:17" s="2" customFormat="1" ht="36" customHeight="1">
      <c r="A416" s="131">
        <v>3</v>
      </c>
      <c r="B416" s="39" t="s">
        <v>157</v>
      </c>
      <c r="C416" s="39">
        <v>16</v>
      </c>
      <c r="D416" s="229">
        <v>0.375</v>
      </c>
      <c r="E416" s="39" t="s">
        <v>301</v>
      </c>
      <c r="F416" s="39">
        <v>45</v>
      </c>
      <c r="G416" s="39">
        <f>'[1]PAKIETY-16-38-MODYFIKACJA'!P357</f>
        <v>96</v>
      </c>
      <c r="H416" s="221"/>
      <c r="I416" s="221"/>
      <c r="J416" s="162"/>
      <c r="K416" s="226" t="e">
        <f>ROUND(G416/J416,2)</f>
        <v>#DIV/0!</v>
      </c>
      <c r="L416" s="260"/>
      <c r="M416" s="103" t="e">
        <f>ROUND(K416*L416,2)</f>
        <v>#DIV/0!</v>
      </c>
      <c r="N416" s="222">
        <v>0.08</v>
      </c>
      <c r="O416" s="103" t="e">
        <f>ROUND(M416*N416+M416,2)</f>
        <v>#DIV/0!</v>
      </c>
      <c r="Q416" s="231"/>
    </row>
    <row r="417" spans="1:17" s="2" customFormat="1" ht="36" customHeight="1">
      <c r="A417" s="131">
        <v>4</v>
      </c>
      <c r="B417" s="39" t="s">
        <v>179</v>
      </c>
      <c r="C417" s="39">
        <v>13</v>
      </c>
      <c r="D417" s="229">
        <v>0.375</v>
      </c>
      <c r="E417" s="39" t="s">
        <v>301</v>
      </c>
      <c r="F417" s="39">
        <v>45</v>
      </c>
      <c r="G417" s="39">
        <f>'[1]PAKIETY-16-38-MODYFIKACJA'!P358</f>
        <v>240</v>
      </c>
      <c r="H417" s="221"/>
      <c r="I417" s="221"/>
      <c r="J417" s="162"/>
      <c r="K417" s="226" t="e">
        <f>ROUND(G417/J417,2)</f>
        <v>#DIV/0!</v>
      </c>
      <c r="L417" s="260"/>
      <c r="M417" s="103" t="e">
        <f>ROUND(K417*L417,2)</f>
        <v>#DIV/0!</v>
      </c>
      <c r="N417" s="222">
        <v>0.08</v>
      </c>
      <c r="O417" s="103" t="e">
        <f>ROUND(M417*N417+M417,2)</f>
        <v>#DIV/0!</v>
      </c>
      <c r="Q417" s="231"/>
    </row>
    <row r="418" spans="1:17" s="2" customFormat="1" ht="36" customHeight="1">
      <c r="A418" s="131">
        <v>5</v>
      </c>
      <c r="B418" s="39" t="s">
        <v>193</v>
      </c>
      <c r="C418" s="39">
        <v>11</v>
      </c>
      <c r="D418" s="229">
        <v>0.375</v>
      </c>
      <c r="E418" s="39" t="s">
        <v>301</v>
      </c>
      <c r="F418" s="39">
        <v>45</v>
      </c>
      <c r="G418" s="39">
        <f>'[1]PAKIETY-16-38-MODYFIKACJA'!P359</f>
        <v>240</v>
      </c>
      <c r="H418" s="221"/>
      <c r="I418" s="221"/>
      <c r="J418" s="162"/>
      <c r="K418" s="226" t="e">
        <f>ROUND(G418/J418,2)</f>
        <v>#DIV/0!</v>
      </c>
      <c r="L418" s="260"/>
      <c r="M418" s="103" t="e">
        <f>ROUND(K418*L418,2)</f>
        <v>#DIV/0!</v>
      </c>
      <c r="N418" s="222">
        <v>0.08</v>
      </c>
      <c r="O418" s="103" t="e">
        <f>ROUND(M418*N418+M418,2)</f>
        <v>#DIV/0!</v>
      </c>
      <c r="Q418" s="231"/>
    </row>
    <row r="419" spans="1:17" s="2" customFormat="1" ht="24.75" customHeight="1">
      <c r="A419" s="105"/>
      <c r="B419" s="106"/>
      <c r="C419" s="106"/>
      <c r="D419" s="107"/>
      <c r="E419" s="107"/>
      <c r="F419" s="108"/>
      <c r="G419" s="106"/>
      <c r="H419" s="106"/>
      <c r="I419" s="109"/>
      <c r="J419" s="109"/>
      <c r="K419" s="109"/>
      <c r="L419" s="223" t="s">
        <v>17</v>
      </c>
      <c r="M419" s="111" t="e">
        <f>SUM(M414:M418)</f>
        <v>#DIV/0!</v>
      </c>
      <c r="N419" s="109"/>
      <c r="O419" s="157" t="e">
        <f>SUM(O414:O418)</f>
        <v>#DIV/0!</v>
      </c>
      <c r="Q419" s="231"/>
    </row>
    <row r="420" spans="1:17" s="4" customFormat="1" ht="15" customHeight="1">
      <c r="A420" s="7" t="s">
        <v>18</v>
      </c>
      <c r="B420" s="30" t="s">
        <v>22</v>
      </c>
      <c r="C420" s="6"/>
      <c r="D420" s="5"/>
      <c r="F420" s="6"/>
      <c r="G420" s="9"/>
      <c r="H420" s="10"/>
      <c r="I420" s="9"/>
      <c r="J420" s="6"/>
      <c r="K420" s="31"/>
      <c r="L420" s="11"/>
    </row>
    <row r="421" spans="1:17" s="4" customFormat="1" ht="15" customHeight="1">
      <c r="A421" s="409" t="s">
        <v>23</v>
      </c>
      <c r="B421" s="410"/>
      <c r="C421" s="410"/>
      <c r="D421" s="410"/>
      <c r="E421" s="410"/>
      <c r="F421" s="410"/>
      <c r="G421" s="410"/>
      <c r="H421" s="410"/>
      <c r="I421" s="410"/>
      <c r="J421" s="410"/>
      <c r="K421" s="411"/>
      <c r="L421" s="12"/>
      <c r="M421" s="13" t="s">
        <v>24</v>
      </c>
    </row>
    <row r="422" spans="1:17" s="4" customFormat="1" ht="15" customHeight="1">
      <c r="A422" s="409" t="s">
        <v>25</v>
      </c>
      <c r="B422" s="410"/>
      <c r="C422" s="410"/>
      <c r="D422" s="410"/>
      <c r="E422" s="410"/>
      <c r="F422" s="410"/>
      <c r="G422" s="410"/>
      <c r="H422" s="410"/>
      <c r="I422" s="410"/>
      <c r="J422" s="410"/>
      <c r="K422" s="411"/>
      <c r="L422" s="12"/>
      <c r="M422" s="13" t="s">
        <v>24</v>
      </c>
    </row>
    <row r="423" spans="1:17" s="4" customFormat="1" ht="15" customHeight="1">
      <c r="A423" s="409" t="s">
        <v>26</v>
      </c>
      <c r="B423" s="410"/>
      <c r="C423" s="410"/>
      <c r="D423" s="410"/>
      <c r="E423" s="410"/>
      <c r="F423" s="410"/>
      <c r="G423" s="410"/>
      <c r="H423" s="410"/>
      <c r="I423" s="410"/>
      <c r="J423" s="410"/>
      <c r="K423" s="411"/>
      <c r="L423" s="12"/>
      <c r="M423" s="13" t="s">
        <v>24</v>
      </c>
    </row>
    <row r="424" spans="1:17" s="2" customFormat="1" ht="18" customHeight="1">
      <c r="B424" s="113" t="s">
        <v>16</v>
      </c>
      <c r="C424" s="80"/>
      <c r="D424" s="80"/>
      <c r="E424" s="80"/>
      <c r="F424" s="80"/>
      <c r="G424" s="55"/>
      <c r="H424" s="55"/>
      <c r="J424" s="81"/>
      <c r="K424" s="81"/>
      <c r="L424" s="55"/>
    </row>
    <row r="425" spans="1:17" s="2" customFormat="1" ht="13.8" customHeight="1">
      <c r="A425" s="125" t="s">
        <v>18</v>
      </c>
      <c r="B425" s="87" t="s">
        <v>384</v>
      </c>
      <c r="C425" s="379"/>
      <c r="D425" s="379"/>
      <c r="E425" s="379"/>
      <c r="F425" s="379"/>
      <c r="G425" s="55"/>
      <c r="H425" s="55"/>
      <c r="J425" s="81"/>
      <c r="K425" s="81"/>
      <c r="L425" s="55"/>
    </row>
    <row r="426" spans="1:17" s="2" customFormat="1" ht="18" customHeight="1">
      <c r="A426" s="59" t="s">
        <v>18</v>
      </c>
      <c r="B426" s="87" t="s">
        <v>302</v>
      </c>
      <c r="C426" s="42"/>
      <c r="D426" s="42"/>
      <c r="E426" s="42"/>
      <c r="F426" s="42"/>
      <c r="G426" s="302"/>
      <c r="H426" s="302"/>
      <c r="I426" s="87"/>
      <c r="J426" s="81"/>
      <c r="K426" s="81"/>
      <c r="L426" s="55"/>
    </row>
    <row r="427" spans="1:17" s="2" customFormat="1" ht="26.4" customHeight="1">
      <c r="A427" s="59" t="s">
        <v>18</v>
      </c>
      <c r="B427" s="431" t="s">
        <v>303</v>
      </c>
      <c r="C427" s="431"/>
      <c r="D427" s="431"/>
      <c r="E427" s="431"/>
      <c r="F427" s="431"/>
      <c r="G427" s="431"/>
      <c r="H427" s="431"/>
      <c r="I427" s="431"/>
      <c r="J427" s="431"/>
      <c r="K427" s="431"/>
      <c r="L427" s="431"/>
      <c r="M427" s="431"/>
      <c r="N427" s="431"/>
      <c r="O427" s="431"/>
    </row>
    <row r="428" spans="1:17" s="2" customFormat="1" ht="15.6" customHeight="1">
      <c r="A428" s="59" t="s">
        <v>18</v>
      </c>
      <c r="B428" s="117" t="s">
        <v>370</v>
      </c>
      <c r="C428" s="379"/>
      <c r="D428" s="379"/>
      <c r="E428" s="379"/>
      <c r="F428" s="379"/>
      <c r="G428" s="116"/>
      <c r="H428" s="116"/>
      <c r="I428" s="87"/>
      <c r="J428" s="116"/>
      <c r="K428" s="81"/>
      <c r="L428" s="82"/>
      <c r="M428" s="81"/>
      <c r="N428" s="55"/>
    </row>
    <row r="429" spans="1:17" s="2" customFormat="1" ht="15" customHeight="1">
      <c r="A429" s="59" t="s">
        <v>18</v>
      </c>
      <c r="B429" s="83" t="s">
        <v>20</v>
      </c>
      <c r="C429" s="83"/>
      <c r="D429" s="83"/>
      <c r="E429" s="83"/>
      <c r="F429" s="83"/>
      <c r="G429" s="83"/>
      <c r="H429" s="83"/>
      <c r="I429" s="83"/>
    </row>
    <row r="430" spans="1:17" s="2" customFormat="1" ht="15" customHeight="1">
      <c r="A430" s="59" t="s">
        <v>18</v>
      </c>
      <c r="B430" s="83" t="s">
        <v>221</v>
      </c>
      <c r="C430" s="83"/>
      <c r="D430" s="83"/>
      <c r="E430" s="83"/>
      <c r="F430" s="83"/>
      <c r="G430" s="83"/>
      <c r="H430" s="83"/>
      <c r="I430" s="83"/>
      <c r="L430" s="83"/>
    </row>
    <row r="431" spans="1:17" s="4" customFormat="1">
      <c r="A431" s="15" t="s">
        <v>18</v>
      </c>
      <c r="B431" s="16" t="s">
        <v>28</v>
      </c>
      <c r="C431" s="16"/>
      <c r="D431" s="16"/>
      <c r="E431" s="16"/>
      <c r="F431" s="16"/>
      <c r="G431" s="16"/>
      <c r="H431" s="16"/>
      <c r="I431" s="16"/>
      <c r="J431" s="15"/>
      <c r="K431" s="29"/>
    </row>
    <row r="432" spans="1:17" s="2" customFormat="1" ht="15" customHeight="1">
      <c r="A432" s="59" t="s">
        <v>18</v>
      </c>
      <c r="B432" s="432" t="s">
        <v>210</v>
      </c>
      <c r="C432" s="432"/>
      <c r="D432" s="432"/>
      <c r="E432" s="432"/>
      <c r="F432" s="432"/>
      <c r="G432" s="432"/>
      <c r="H432" s="432"/>
      <c r="I432" s="432"/>
      <c r="J432" s="432"/>
      <c r="K432" s="432"/>
      <c r="L432" s="432"/>
      <c r="M432" s="432"/>
      <c r="N432" s="432"/>
      <c r="O432" s="432"/>
    </row>
    <row r="433" spans="1:17" s="2" customFormat="1" ht="15" customHeight="1">
      <c r="B433" s="86" t="s">
        <v>222</v>
      </c>
      <c r="C433" s="86"/>
      <c r="D433" s="86"/>
      <c r="E433" s="86"/>
      <c r="F433" s="86"/>
      <c r="G433" s="86"/>
      <c r="H433" s="86"/>
      <c r="I433" s="86"/>
      <c r="J433" s="86"/>
      <c r="K433" s="86"/>
      <c r="L433" s="86"/>
      <c r="M433" s="86"/>
      <c r="N433" s="86"/>
      <c r="O433" s="86"/>
    </row>
    <row r="434" spans="1:17" s="2" customFormat="1" ht="15" customHeight="1">
      <c r="A434" s="59"/>
      <c r="B434" s="84" t="s">
        <v>211</v>
      </c>
      <c r="C434" s="85"/>
      <c r="D434" s="85"/>
      <c r="E434" s="85"/>
      <c r="F434" s="85"/>
      <c r="G434" s="85"/>
      <c r="H434" s="85"/>
      <c r="I434" s="85"/>
      <c r="J434" s="85"/>
      <c r="K434" s="122"/>
      <c r="L434" s="122"/>
      <c r="M434" s="124"/>
      <c r="N434" s="86"/>
      <c r="O434" s="86"/>
    </row>
    <row r="435" spans="1:17" s="2" customFormat="1" ht="15" customHeight="1">
      <c r="A435" s="59"/>
      <c r="B435" s="64"/>
      <c r="C435" s="64"/>
      <c r="D435" s="64"/>
      <c r="E435" s="64"/>
      <c r="F435" s="64"/>
      <c r="G435" s="64"/>
      <c r="H435" s="64"/>
      <c r="I435" s="64"/>
      <c r="J435" s="64"/>
      <c r="K435" s="224"/>
      <c r="L435" s="224"/>
      <c r="M435" s="224"/>
      <c r="N435" s="148"/>
    </row>
    <row r="436" spans="1:17" s="4" customFormat="1">
      <c r="H436" s="25"/>
      <c r="I436" s="25"/>
      <c r="J436" s="26"/>
      <c r="K436" s="27" t="s">
        <v>27</v>
      </c>
      <c r="L436" s="25"/>
      <c r="M436" s="25"/>
    </row>
    <row r="437" spans="1:17" s="2" customFormat="1" ht="12.75" customHeight="1">
      <c r="A437" s="43" t="s">
        <v>304</v>
      </c>
      <c r="B437" s="1"/>
      <c r="C437" s="1"/>
      <c r="D437" s="1"/>
      <c r="E437" s="1"/>
      <c r="F437" s="1"/>
      <c r="G437" s="1"/>
      <c r="H437" s="1"/>
      <c r="I437" s="1"/>
      <c r="J437" s="1"/>
      <c r="K437" s="1"/>
      <c r="L437" s="1"/>
      <c r="M437" s="1"/>
      <c r="N437" s="1"/>
      <c r="O437" s="1"/>
    </row>
    <row r="438" spans="1:17" ht="51">
      <c r="A438" s="88" t="s">
        <v>115</v>
      </c>
      <c r="B438" s="88" t="s">
        <v>116</v>
      </c>
      <c r="C438" s="89" t="s">
        <v>212</v>
      </c>
      <c r="D438" s="89" t="s">
        <v>119</v>
      </c>
      <c r="E438" s="88" t="s">
        <v>120</v>
      </c>
      <c r="F438" s="88" t="s">
        <v>117</v>
      </c>
      <c r="G438" s="88" t="s">
        <v>447</v>
      </c>
      <c r="H438" s="88" t="s">
        <v>121</v>
      </c>
      <c r="I438" s="90" t="s">
        <v>122</v>
      </c>
      <c r="J438" s="45" t="s">
        <v>214</v>
      </c>
      <c r="K438" s="45" t="s">
        <v>36</v>
      </c>
      <c r="L438" s="45" t="s">
        <v>37</v>
      </c>
      <c r="M438" s="45" t="s">
        <v>126</v>
      </c>
      <c r="N438" s="45" t="s">
        <v>127</v>
      </c>
      <c r="O438" s="45" t="s">
        <v>128</v>
      </c>
    </row>
    <row r="439" spans="1:17" s="2" customFormat="1" ht="16.2" customHeight="1">
      <c r="A439" s="41" t="s">
        <v>2</v>
      </c>
      <c r="B439" s="41" t="s">
        <v>3</v>
      </c>
      <c r="C439" s="41" t="s">
        <v>4</v>
      </c>
      <c r="D439" s="41" t="s">
        <v>5</v>
      </c>
      <c r="E439" s="41" t="s">
        <v>6</v>
      </c>
      <c r="F439" s="41" t="s">
        <v>7</v>
      </c>
      <c r="G439" s="41" t="s">
        <v>8</v>
      </c>
      <c r="H439" s="41" t="s">
        <v>9</v>
      </c>
      <c r="I439" s="48" t="s">
        <v>10</v>
      </c>
      <c r="J439" s="41" t="s">
        <v>11</v>
      </c>
      <c r="K439" s="41" t="s">
        <v>376</v>
      </c>
      <c r="L439" s="41" t="s">
        <v>13</v>
      </c>
      <c r="M439" s="94" t="s">
        <v>216</v>
      </c>
      <c r="N439" s="94" t="s">
        <v>217</v>
      </c>
      <c r="O439" s="94" t="s">
        <v>131</v>
      </c>
    </row>
    <row r="440" spans="1:17" s="2" customFormat="1" ht="15" customHeight="1">
      <c r="A440" s="131">
        <v>1</v>
      </c>
      <c r="B440" s="39">
        <v>1</v>
      </c>
      <c r="C440" s="39">
        <v>36</v>
      </c>
      <c r="D440" s="229">
        <v>0.5</v>
      </c>
      <c r="E440" s="39" t="s">
        <v>305</v>
      </c>
      <c r="F440" s="39">
        <v>70</v>
      </c>
      <c r="G440" s="39">
        <f>'[1]PAKIETY-16-38-MODYFIKACJA'!P375</f>
        <v>48</v>
      </c>
      <c r="H440" s="221"/>
      <c r="I440" s="221"/>
      <c r="J440" s="162"/>
      <c r="K440" s="226" t="e">
        <f t="shared" ref="K440:K446" si="30">ROUND(G440/J440,2)</f>
        <v>#DIV/0!</v>
      </c>
      <c r="L440" s="260"/>
      <c r="M440" s="103" t="e">
        <f t="shared" ref="M440:M445" si="31">ROUND(K440*L440,2)</f>
        <v>#DIV/0!</v>
      </c>
      <c r="N440" s="222">
        <v>0.08</v>
      </c>
      <c r="O440" s="103" t="e">
        <f t="shared" ref="O440:O445" si="32">ROUND(M440*N440+M440,2)</f>
        <v>#DIV/0!</v>
      </c>
    </row>
    <row r="441" spans="1:17" s="2" customFormat="1" ht="15" customHeight="1">
      <c r="A441" s="131">
        <v>2</v>
      </c>
      <c r="B441" s="39">
        <v>0</v>
      </c>
      <c r="C441" s="39">
        <v>36</v>
      </c>
      <c r="D441" s="229">
        <v>0.5</v>
      </c>
      <c r="E441" s="39" t="s">
        <v>305</v>
      </c>
      <c r="F441" s="39">
        <v>70</v>
      </c>
      <c r="G441" s="39">
        <f>'[1]PAKIETY-16-38-MODYFIKACJA'!P376</f>
        <v>48</v>
      </c>
      <c r="H441" s="221"/>
      <c r="I441" s="221"/>
      <c r="J441" s="162"/>
      <c r="K441" s="226" t="e">
        <f t="shared" si="30"/>
        <v>#DIV/0!</v>
      </c>
      <c r="L441" s="260"/>
      <c r="M441" s="103" t="e">
        <f t="shared" si="31"/>
        <v>#DIV/0!</v>
      </c>
      <c r="N441" s="222">
        <v>0.08</v>
      </c>
      <c r="O441" s="103" t="e">
        <f t="shared" si="32"/>
        <v>#DIV/0!</v>
      </c>
      <c r="Q441" s="231"/>
    </row>
    <row r="442" spans="1:17" s="2" customFormat="1" ht="15" customHeight="1">
      <c r="A442" s="131">
        <v>3</v>
      </c>
      <c r="B442" s="39" t="s">
        <v>146</v>
      </c>
      <c r="C442" s="39">
        <v>31</v>
      </c>
      <c r="D442" s="229">
        <v>0.5</v>
      </c>
      <c r="E442" s="39" t="s">
        <v>305</v>
      </c>
      <c r="F442" s="39">
        <v>70</v>
      </c>
      <c r="G442" s="39">
        <f>'[1]PAKIETY-16-38-MODYFIKACJA'!P377</f>
        <v>72</v>
      </c>
      <c r="H442" s="221"/>
      <c r="I442" s="221"/>
      <c r="J442" s="162"/>
      <c r="K442" s="226" t="e">
        <f t="shared" si="30"/>
        <v>#DIV/0!</v>
      </c>
      <c r="L442" s="260"/>
      <c r="M442" s="103" t="e">
        <f t="shared" si="31"/>
        <v>#DIV/0!</v>
      </c>
      <c r="N442" s="222">
        <v>0.08</v>
      </c>
      <c r="O442" s="103" t="e">
        <f t="shared" si="32"/>
        <v>#DIV/0!</v>
      </c>
      <c r="Q442" s="231"/>
    </row>
    <row r="443" spans="1:17" s="2" customFormat="1" ht="15" customHeight="1">
      <c r="A443" s="131">
        <v>4</v>
      </c>
      <c r="B443" s="39" t="s">
        <v>143</v>
      </c>
      <c r="C443" s="39">
        <v>26</v>
      </c>
      <c r="D443" s="229">
        <v>0.5</v>
      </c>
      <c r="E443" s="39" t="s">
        <v>305</v>
      </c>
      <c r="F443" s="39">
        <v>70</v>
      </c>
      <c r="G443" s="39">
        <f>'[1]PAKIETY-16-38-MODYFIKACJA'!P378</f>
        <v>72</v>
      </c>
      <c r="H443" s="221"/>
      <c r="I443" s="221"/>
      <c r="J443" s="162"/>
      <c r="K443" s="226" t="e">
        <f t="shared" si="30"/>
        <v>#DIV/0!</v>
      </c>
      <c r="L443" s="260"/>
      <c r="M443" s="103" t="e">
        <f t="shared" si="31"/>
        <v>#DIV/0!</v>
      </c>
      <c r="N443" s="222">
        <v>0.08</v>
      </c>
      <c r="O443" s="103" t="e">
        <f t="shared" si="32"/>
        <v>#DIV/0!</v>
      </c>
      <c r="Q443" s="231"/>
    </row>
    <row r="444" spans="1:17" s="2" customFormat="1" ht="15" customHeight="1">
      <c r="A444" s="131">
        <v>5</v>
      </c>
      <c r="B444" s="39" t="s">
        <v>143</v>
      </c>
      <c r="C444" s="39">
        <v>17</v>
      </c>
      <c r="D444" s="229">
        <v>0.5</v>
      </c>
      <c r="E444" s="39" t="s">
        <v>305</v>
      </c>
      <c r="F444" s="39">
        <v>70</v>
      </c>
      <c r="G444" s="39">
        <f>'[1]PAKIETY-16-38-MODYFIKACJA'!P379</f>
        <v>96</v>
      </c>
      <c r="H444" s="221"/>
      <c r="I444" s="221"/>
      <c r="J444" s="162"/>
      <c r="K444" s="226" t="e">
        <f t="shared" si="30"/>
        <v>#DIV/0!</v>
      </c>
      <c r="L444" s="260"/>
      <c r="M444" s="103" t="e">
        <f t="shared" si="31"/>
        <v>#DIV/0!</v>
      </c>
      <c r="N444" s="222">
        <v>0.08</v>
      </c>
      <c r="O444" s="103" t="e">
        <f t="shared" si="32"/>
        <v>#DIV/0!</v>
      </c>
      <c r="Q444" s="231"/>
    </row>
    <row r="445" spans="1:17" s="2" customFormat="1" ht="15" customHeight="1">
      <c r="A445" s="131">
        <v>6</v>
      </c>
      <c r="B445" s="39" t="s">
        <v>157</v>
      </c>
      <c r="C445" s="39">
        <v>17</v>
      </c>
      <c r="D445" s="229">
        <v>0.5</v>
      </c>
      <c r="E445" s="39" t="s">
        <v>305</v>
      </c>
      <c r="F445" s="39">
        <v>70</v>
      </c>
      <c r="G445" s="39">
        <f>'[1]PAKIETY-16-38-MODYFIKACJA'!P380</f>
        <v>96</v>
      </c>
      <c r="H445" s="221"/>
      <c r="I445" s="221"/>
      <c r="J445" s="162"/>
      <c r="K445" s="226" t="e">
        <f t="shared" si="30"/>
        <v>#DIV/0!</v>
      </c>
      <c r="L445" s="260"/>
      <c r="M445" s="103" t="e">
        <f t="shared" si="31"/>
        <v>#DIV/0!</v>
      </c>
      <c r="N445" s="222">
        <v>0.08</v>
      </c>
      <c r="O445" s="103" t="e">
        <f t="shared" si="32"/>
        <v>#DIV/0!</v>
      </c>
      <c r="Q445" s="231"/>
    </row>
    <row r="446" spans="1:17" s="2" customFormat="1" ht="15" customHeight="1">
      <c r="A446" s="131">
        <v>7</v>
      </c>
      <c r="B446" s="39" t="s">
        <v>179</v>
      </c>
      <c r="C446" s="39">
        <v>17</v>
      </c>
      <c r="D446" s="229">
        <v>0.5</v>
      </c>
      <c r="E446" s="39" t="s">
        <v>305</v>
      </c>
      <c r="F446" s="39">
        <v>70</v>
      </c>
      <c r="G446" s="39">
        <f>'[1]PAKIETY-16-38-MODYFIKACJA'!P381</f>
        <v>120</v>
      </c>
      <c r="H446" s="221"/>
      <c r="I446" s="221"/>
      <c r="J446" s="98"/>
      <c r="K446" s="226" t="e">
        <f t="shared" si="30"/>
        <v>#DIV/0!</v>
      </c>
      <c r="L446" s="260"/>
      <c r="M446" s="103" t="e">
        <f>ROUND(K446*L446,2)</f>
        <v>#DIV/0!</v>
      </c>
      <c r="N446" s="222">
        <v>0.08</v>
      </c>
      <c r="O446" s="103" t="e">
        <f>ROUND(M446*N446+M446,2)</f>
        <v>#DIV/0!</v>
      </c>
      <c r="Q446" s="231"/>
    </row>
    <row r="447" spans="1:17" s="2" customFormat="1" ht="15" customHeight="1">
      <c r="A447" s="105"/>
      <c r="B447" s="106"/>
      <c r="C447" s="106"/>
      <c r="D447" s="107"/>
      <c r="E447" s="107"/>
      <c r="F447" s="108"/>
      <c r="G447" s="106"/>
      <c r="H447" s="106"/>
      <c r="I447" s="109"/>
      <c r="J447" s="109"/>
      <c r="K447" s="109"/>
      <c r="L447" s="223" t="s">
        <v>17</v>
      </c>
      <c r="M447" s="111" t="e">
        <f>SUM(M440:M446)</f>
        <v>#DIV/0!</v>
      </c>
      <c r="N447" s="109"/>
      <c r="O447" s="157" t="e">
        <f>SUM(O440:O446)</f>
        <v>#DIV/0!</v>
      </c>
      <c r="Q447" s="231"/>
    </row>
    <row r="448" spans="1:17" s="4" customFormat="1" ht="15" customHeight="1">
      <c r="A448" s="7" t="s">
        <v>18</v>
      </c>
      <c r="B448" s="30" t="s">
        <v>22</v>
      </c>
      <c r="C448" s="6"/>
      <c r="D448" s="5"/>
      <c r="F448" s="6"/>
      <c r="G448" s="9"/>
      <c r="H448" s="10"/>
      <c r="I448" s="9"/>
      <c r="J448" s="6"/>
      <c r="K448" s="31"/>
      <c r="L448" s="11"/>
    </row>
    <row r="449" spans="1:15" s="4" customFormat="1" ht="15" customHeight="1">
      <c r="A449" s="409" t="s">
        <v>23</v>
      </c>
      <c r="B449" s="410"/>
      <c r="C449" s="410"/>
      <c r="D449" s="410"/>
      <c r="E449" s="410"/>
      <c r="F449" s="410"/>
      <c r="G449" s="410"/>
      <c r="H449" s="410"/>
      <c r="I449" s="410"/>
      <c r="J449" s="410"/>
      <c r="K449" s="411"/>
      <c r="L449" s="12"/>
      <c r="M449" s="13" t="s">
        <v>24</v>
      </c>
    </row>
    <row r="450" spans="1:15" s="4" customFormat="1" ht="15" customHeight="1">
      <c r="A450" s="409" t="s">
        <v>25</v>
      </c>
      <c r="B450" s="410"/>
      <c r="C450" s="410"/>
      <c r="D450" s="410"/>
      <c r="E450" s="410"/>
      <c r="F450" s="410"/>
      <c r="G450" s="410"/>
      <c r="H450" s="410"/>
      <c r="I450" s="410"/>
      <c r="J450" s="410"/>
      <c r="K450" s="411"/>
      <c r="L450" s="12"/>
      <c r="M450" s="13" t="s">
        <v>24</v>
      </c>
    </row>
    <row r="451" spans="1:15" s="4" customFormat="1" ht="15" customHeight="1">
      <c r="A451" s="409" t="s">
        <v>26</v>
      </c>
      <c r="B451" s="410"/>
      <c r="C451" s="410"/>
      <c r="D451" s="410"/>
      <c r="E451" s="410"/>
      <c r="F451" s="410"/>
      <c r="G451" s="410"/>
      <c r="H451" s="410"/>
      <c r="I451" s="410"/>
      <c r="J451" s="410"/>
      <c r="K451" s="411"/>
      <c r="L451" s="12"/>
      <c r="M451" s="13" t="s">
        <v>24</v>
      </c>
    </row>
    <row r="452" spans="1:15" s="2" customFormat="1" ht="13.8" customHeight="1">
      <c r="B452" s="113" t="s">
        <v>16</v>
      </c>
      <c r="C452" s="80"/>
      <c r="D452" s="80"/>
      <c r="E452" s="80"/>
      <c r="F452" s="80"/>
      <c r="G452" s="55"/>
      <c r="H452" s="55"/>
      <c r="J452" s="81"/>
      <c r="K452" s="81"/>
      <c r="L452" s="55"/>
    </row>
    <row r="453" spans="1:15" s="2" customFormat="1" ht="15" customHeight="1">
      <c r="A453" s="59" t="s">
        <v>18</v>
      </c>
      <c r="B453" s="87" t="s">
        <v>306</v>
      </c>
      <c r="C453" s="42"/>
      <c r="D453" s="42"/>
      <c r="E453" s="42"/>
      <c r="F453" s="42"/>
      <c r="G453" s="302"/>
      <c r="H453" s="302"/>
      <c r="I453" s="87"/>
      <c r="J453" s="230"/>
      <c r="K453" s="230"/>
      <c r="L453" s="55"/>
    </row>
    <row r="454" spans="1:15" s="2" customFormat="1" ht="15" customHeight="1">
      <c r="A454" s="59" t="s">
        <v>18</v>
      </c>
      <c r="B454" s="87" t="s">
        <v>307</v>
      </c>
      <c r="C454" s="42"/>
      <c r="D454" s="42"/>
      <c r="E454" s="42"/>
      <c r="F454" s="42"/>
      <c r="G454" s="302"/>
      <c r="H454" s="302"/>
      <c r="I454" s="87"/>
      <c r="J454" s="230"/>
      <c r="K454" s="230"/>
      <c r="L454" s="55"/>
    </row>
    <row r="455" spans="1:15" s="2" customFormat="1" ht="15" customHeight="1">
      <c r="A455" s="59" t="s">
        <v>18</v>
      </c>
      <c r="B455" s="87" t="s">
        <v>308</v>
      </c>
      <c r="C455" s="42"/>
      <c r="D455" s="42"/>
      <c r="E455" s="42"/>
      <c r="F455" s="42"/>
      <c r="G455" s="302"/>
      <c r="H455" s="302"/>
      <c r="I455" s="87"/>
      <c r="J455" s="230"/>
      <c r="K455" s="230"/>
      <c r="L455" s="55"/>
    </row>
    <row r="456" spans="1:15" s="2" customFormat="1" ht="15" customHeight="1">
      <c r="A456" s="59" t="s">
        <v>18</v>
      </c>
      <c r="B456" s="87" t="s">
        <v>309</v>
      </c>
      <c r="C456" s="42"/>
      <c r="D456" s="42"/>
      <c r="E456" s="42"/>
      <c r="F456" s="42"/>
      <c r="G456" s="302"/>
      <c r="H456" s="302"/>
      <c r="I456" s="87"/>
      <c r="J456" s="230"/>
      <c r="K456" s="230"/>
      <c r="L456" s="55"/>
    </row>
    <row r="457" spans="1:15" s="2" customFormat="1" ht="15" customHeight="1">
      <c r="A457" s="59" t="s">
        <v>18</v>
      </c>
      <c r="B457" s="87" t="s">
        <v>151</v>
      </c>
      <c r="C457" s="42"/>
      <c r="D457" s="42"/>
      <c r="E457" s="42"/>
      <c r="F457" s="42"/>
      <c r="G457" s="302"/>
      <c r="H457" s="302"/>
      <c r="I457" s="87"/>
      <c r="J457" s="230"/>
      <c r="K457" s="230"/>
      <c r="L457" s="55"/>
    </row>
    <row r="458" spans="1:15" s="2" customFormat="1" ht="15" customHeight="1">
      <c r="A458" s="59" t="s">
        <v>18</v>
      </c>
      <c r="B458" s="87" t="s">
        <v>310</v>
      </c>
      <c r="C458" s="42"/>
      <c r="D458" s="42"/>
      <c r="E458" s="42"/>
      <c r="F458" s="42"/>
      <c r="G458" s="302"/>
      <c r="H458" s="302"/>
      <c r="I458" s="87"/>
      <c r="J458" s="230"/>
      <c r="K458" s="230"/>
      <c r="L458" s="55"/>
    </row>
    <row r="459" spans="1:15" s="2" customFormat="1" ht="21" customHeight="1">
      <c r="A459" s="59" t="s">
        <v>18</v>
      </c>
      <c r="B459" s="431" t="s">
        <v>311</v>
      </c>
      <c r="C459" s="431"/>
      <c r="D459" s="431"/>
      <c r="E459" s="431"/>
      <c r="F459" s="431"/>
      <c r="G459" s="431"/>
      <c r="H459" s="431"/>
      <c r="I459" s="431"/>
      <c r="J459" s="431"/>
      <c r="K459" s="431"/>
      <c r="L459" s="431"/>
      <c r="M459" s="431"/>
      <c r="N459" s="431"/>
      <c r="O459" s="431"/>
    </row>
    <row r="460" spans="1:15" s="2" customFormat="1" ht="25.5" customHeight="1">
      <c r="A460" s="59" t="s">
        <v>18</v>
      </c>
      <c r="B460" s="433" t="s">
        <v>312</v>
      </c>
      <c r="C460" s="434"/>
      <c r="D460" s="434"/>
      <c r="E460" s="434"/>
      <c r="F460" s="434"/>
      <c r="G460" s="434"/>
      <c r="H460" s="434"/>
      <c r="I460" s="434"/>
      <c r="J460" s="434"/>
      <c r="K460" s="434"/>
      <c r="L460" s="434"/>
      <c r="M460" s="434"/>
      <c r="N460" s="434"/>
      <c r="O460" s="434"/>
    </row>
    <row r="461" spans="1:15" s="2" customFormat="1" ht="15" customHeight="1">
      <c r="A461" s="59" t="s">
        <v>18</v>
      </c>
      <c r="B461" s="126" t="s">
        <v>313</v>
      </c>
      <c r="C461" s="126"/>
      <c r="D461" s="126"/>
      <c r="E461" s="126"/>
      <c r="F461" s="126"/>
      <c r="G461" s="126"/>
      <c r="H461" s="126"/>
      <c r="I461" s="126"/>
      <c r="J461" s="126"/>
      <c r="K461" s="126"/>
      <c r="L461" s="126"/>
      <c r="M461" s="126"/>
      <c r="N461" s="126"/>
      <c r="O461" s="126"/>
    </row>
    <row r="462" spans="1:15" s="2" customFormat="1" ht="13.5" customHeight="1">
      <c r="A462" s="59" t="s">
        <v>18</v>
      </c>
      <c r="B462" s="117" t="s">
        <v>371</v>
      </c>
      <c r="C462" s="379"/>
      <c r="D462" s="379"/>
      <c r="E462" s="379"/>
      <c r="F462" s="379"/>
      <c r="G462" s="116"/>
      <c r="H462" s="116"/>
      <c r="J462" s="116"/>
      <c r="K462" s="81"/>
      <c r="L462" s="82"/>
      <c r="M462" s="81"/>
      <c r="N462" s="55"/>
    </row>
    <row r="463" spans="1:15" s="2" customFormat="1" ht="15" customHeight="1">
      <c r="A463" s="59" t="s">
        <v>18</v>
      </c>
      <c r="B463" s="83" t="s">
        <v>20</v>
      </c>
      <c r="C463" s="83"/>
      <c r="D463" s="83"/>
      <c r="E463" s="83"/>
      <c r="F463" s="83"/>
      <c r="G463" s="83"/>
      <c r="H463" s="83"/>
      <c r="I463" s="83"/>
    </row>
    <row r="464" spans="1:15" s="2" customFormat="1" ht="15" customHeight="1">
      <c r="A464" s="59" t="s">
        <v>18</v>
      </c>
      <c r="B464" s="83" t="s">
        <v>221</v>
      </c>
      <c r="C464" s="83"/>
      <c r="D464" s="83"/>
      <c r="E464" s="83"/>
      <c r="F464" s="83"/>
      <c r="G464" s="83"/>
      <c r="H464" s="83"/>
      <c r="I464" s="83"/>
      <c r="L464" s="83"/>
    </row>
    <row r="465" spans="1:17" s="4" customFormat="1">
      <c r="A465" s="15" t="s">
        <v>18</v>
      </c>
      <c r="B465" s="16" t="s">
        <v>28</v>
      </c>
      <c r="C465" s="16"/>
      <c r="D465" s="16"/>
      <c r="E465" s="16"/>
      <c r="F465" s="16"/>
      <c r="G465" s="16"/>
      <c r="H465" s="16"/>
      <c r="I465" s="16"/>
      <c r="J465" s="15"/>
      <c r="K465" s="29"/>
    </row>
    <row r="466" spans="1:17" s="2" customFormat="1" ht="15" customHeight="1">
      <c r="A466" s="59" t="s">
        <v>18</v>
      </c>
      <c r="B466" s="432" t="s">
        <v>210</v>
      </c>
      <c r="C466" s="432"/>
      <c r="D466" s="432"/>
      <c r="E466" s="432"/>
      <c r="F466" s="432"/>
      <c r="G466" s="432"/>
      <c r="H466" s="432"/>
      <c r="I466" s="432"/>
      <c r="J466" s="432"/>
      <c r="K466" s="432"/>
      <c r="L466" s="432"/>
      <c r="M466" s="432"/>
      <c r="N466" s="432"/>
      <c r="O466" s="432"/>
    </row>
    <row r="467" spans="1:17" s="2" customFormat="1" ht="13.2" customHeight="1">
      <c r="B467" s="86" t="s">
        <v>222</v>
      </c>
      <c r="C467" s="86"/>
      <c r="D467" s="86"/>
      <c r="E467" s="86"/>
      <c r="F467" s="86"/>
      <c r="G467" s="86"/>
      <c r="H467" s="86"/>
      <c r="I467" s="86"/>
      <c r="J467" s="86"/>
      <c r="K467" s="86"/>
      <c r="L467" s="86"/>
      <c r="M467" s="86"/>
      <c r="N467" s="86"/>
      <c r="O467" s="86"/>
    </row>
    <row r="468" spans="1:17" s="2" customFormat="1" ht="12.6" customHeight="1">
      <c r="A468" s="59"/>
      <c r="B468" s="84" t="s">
        <v>211</v>
      </c>
      <c r="C468" s="85"/>
      <c r="D468" s="85"/>
      <c r="E468" s="85"/>
      <c r="F468" s="85"/>
      <c r="G468" s="85"/>
      <c r="H468" s="85"/>
      <c r="I468" s="85"/>
      <c r="J468" s="85"/>
      <c r="K468" s="122"/>
      <c r="L468" s="122"/>
      <c r="M468" s="124"/>
      <c r="N468" s="86"/>
      <c r="O468" s="86"/>
    </row>
    <row r="469" spans="1:17" s="4" customFormat="1">
      <c r="H469" s="25"/>
      <c r="I469" s="25"/>
      <c r="J469" s="26"/>
      <c r="K469" s="27" t="s">
        <v>27</v>
      </c>
      <c r="L469" s="25"/>
      <c r="M469" s="25"/>
    </row>
    <row r="470" spans="1:17" s="2" customFormat="1" ht="12.75" customHeight="1">
      <c r="A470" s="43" t="s">
        <v>429</v>
      </c>
      <c r="B470" s="1"/>
      <c r="C470" s="1"/>
      <c r="D470" s="1"/>
      <c r="E470" s="1"/>
      <c r="F470" s="1"/>
      <c r="G470" s="1"/>
      <c r="H470" s="1"/>
      <c r="I470" s="1"/>
      <c r="J470" s="1"/>
      <c r="K470" s="1"/>
      <c r="L470" s="1"/>
      <c r="M470" s="1"/>
      <c r="N470" s="1"/>
      <c r="O470" s="1"/>
    </row>
    <row r="471" spans="1:17" ht="51">
      <c r="A471" s="88" t="s">
        <v>115</v>
      </c>
      <c r="B471" s="88" t="s">
        <v>116</v>
      </c>
      <c r="C471" s="89" t="s">
        <v>212</v>
      </c>
      <c r="D471" s="89" t="s">
        <v>119</v>
      </c>
      <c r="E471" s="88" t="s">
        <v>120</v>
      </c>
      <c r="F471" s="88" t="s">
        <v>117</v>
      </c>
      <c r="G471" s="88" t="s">
        <v>447</v>
      </c>
      <c r="H471" s="88" t="s">
        <v>121</v>
      </c>
      <c r="I471" s="90" t="s">
        <v>122</v>
      </c>
      <c r="J471" s="45" t="s">
        <v>214</v>
      </c>
      <c r="K471" s="45" t="s">
        <v>36</v>
      </c>
      <c r="L471" s="45" t="s">
        <v>37</v>
      </c>
      <c r="M471" s="45" t="s">
        <v>126</v>
      </c>
      <c r="N471" s="45" t="s">
        <v>127</v>
      </c>
      <c r="O471" s="45" t="s">
        <v>128</v>
      </c>
    </row>
    <row r="472" spans="1:17" s="2" customFormat="1" ht="15.6" customHeight="1">
      <c r="A472" s="41" t="s">
        <v>2</v>
      </c>
      <c r="B472" s="41" t="s">
        <v>3</v>
      </c>
      <c r="C472" s="41" t="s">
        <v>4</v>
      </c>
      <c r="D472" s="41" t="s">
        <v>5</v>
      </c>
      <c r="E472" s="41" t="s">
        <v>6</v>
      </c>
      <c r="F472" s="41" t="s">
        <v>7</v>
      </c>
      <c r="G472" s="41" t="s">
        <v>8</v>
      </c>
      <c r="H472" s="41" t="s">
        <v>9</v>
      </c>
      <c r="I472" s="48" t="s">
        <v>10</v>
      </c>
      <c r="J472" s="41" t="s">
        <v>11</v>
      </c>
      <c r="K472" s="41" t="s">
        <v>376</v>
      </c>
      <c r="L472" s="41" t="s">
        <v>13</v>
      </c>
      <c r="M472" s="94" t="s">
        <v>216</v>
      </c>
      <c r="N472" s="94" t="s">
        <v>217</v>
      </c>
      <c r="O472" s="94" t="s">
        <v>131</v>
      </c>
    </row>
    <row r="473" spans="1:17" s="2" customFormat="1" ht="15" customHeight="1">
      <c r="A473" s="131">
        <v>1</v>
      </c>
      <c r="B473" s="39">
        <v>1</v>
      </c>
      <c r="C473" s="39" t="s">
        <v>314</v>
      </c>
      <c r="D473" s="229">
        <v>0.5</v>
      </c>
      <c r="E473" s="39" t="s">
        <v>145</v>
      </c>
      <c r="F473" s="39" t="s">
        <v>178</v>
      </c>
      <c r="G473" s="39">
        <f>'[1]PAKIETY-16-38-MODYFIKACJA'!P404</f>
        <v>144</v>
      </c>
      <c r="H473" s="221"/>
      <c r="I473" s="306"/>
      <c r="J473" s="131">
        <v>1</v>
      </c>
      <c r="K473" s="317">
        <f t="shared" ref="K473:K485" si="33">ROUND(G473/J473,2)</f>
        <v>144</v>
      </c>
      <c r="L473" s="315"/>
      <c r="M473" s="103">
        <f t="shared" ref="M473:M485" si="34">ROUND(K473*L473,2)</f>
        <v>0</v>
      </c>
      <c r="N473" s="222">
        <v>0.08</v>
      </c>
      <c r="O473" s="103">
        <f t="shared" ref="O473:O485" si="35">ROUND(M473*N473+M473,2)</f>
        <v>0</v>
      </c>
    </row>
    <row r="474" spans="1:17" s="2" customFormat="1" ht="18" customHeight="1">
      <c r="A474" s="131">
        <v>2</v>
      </c>
      <c r="B474" s="39">
        <v>0</v>
      </c>
      <c r="C474" s="39" t="s">
        <v>314</v>
      </c>
      <c r="D474" s="229">
        <v>0.5</v>
      </c>
      <c r="E474" s="39" t="s">
        <v>145</v>
      </c>
      <c r="F474" s="39" t="s">
        <v>178</v>
      </c>
      <c r="G474" s="39">
        <f>'[1]PAKIETY-16-38-MODYFIKACJA'!P405</f>
        <v>144</v>
      </c>
      <c r="H474" s="221"/>
      <c r="I474" s="306"/>
      <c r="J474" s="131">
        <v>1</v>
      </c>
      <c r="K474" s="317">
        <f t="shared" si="33"/>
        <v>144</v>
      </c>
      <c r="L474" s="315"/>
      <c r="M474" s="103">
        <f t="shared" si="34"/>
        <v>0</v>
      </c>
      <c r="N474" s="222">
        <v>0.08</v>
      </c>
      <c r="O474" s="103">
        <f t="shared" si="35"/>
        <v>0</v>
      </c>
      <c r="Q474" s="231"/>
    </row>
    <row r="475" spans="1:17" s="2" customFormat="1" ht="18" customHeight="1">
      <c r="A475" s="131">
        <v>3</v>
      </c>
      <c r="B475" s="39" t="s">
        <v>146</v>
      </c>
      <c r="C475" s="39">
        <v>26</v>
      </c>
      <c r="D475" s="229">
        <v>0.5</v>
      </c>
      <c r="E475" s="39" t="s">
        <v>145</v>
      </c>
      <c r="F475" s="39" t="s">
        <v>178</v>
      </c>
      <c r="G475" s="39">
        <f>'[1]PAKIETY-16-38-MODYFIKACJA'!P406</f>
        <v>144</v>
      </c>
      <c r="H475" s="221"/>
      <c r="I475" s="306"/>
      <c r="J475" s="131">
        <v>1</v>
      </c>
      <c r="K475" s="317">
        <f t="shared" si="33"/>
        <v>144</v>
      </c>
      <c r="L475" s="315"/>
      <c r="M475" s="103">
        <f t="shared" si="34"/>
        <v>0</v>
      </c>
      <c r="N475" s="222">
        <v>0.08</v>
      </c>
      <c r="O475" s="103">
        <f t="shared" si="35"/>
        <v>0</v>
      </c>
      <c r="Q475" s="231"/>
    </row>
    <row r="476" spans="1:17" s="2" customFormat="1" ht="18" customHeight="1">
      <c r="A476" s="131">
        <v>4</v>
      </c>
      <c r="B476" s="39" t="s">
        <v>143</v>
      </c>
      <c r="C476" s="39">
        <v>17</v>
      </c>
      <c r="D476" s="229">
        <v>0.5</v>
      </c>
      <c r="E476" s="39" t="s">
        <v>145</v>
      </c>
      <c r="F476" s="39" t="s">
        <v>178</v>
      </c>
      <c r="G476" s="39">
        <f>'[1]PAKIETY-16-38-MODYFIKACJA'!P407</f>
        <v>144</v>
      </c>
      <c r="H476" s="221"/>
      <c r="I476" s="306"/>
      <c r="J476" s="131">
        <v>1</v>
      </c>
      <c r="K476" s="317">
        <f t="shared" si="33"/>
        <v>144</v>
      </c>
      <c r="L476" s="315"/>
      <c r="M476" s="103">
        <f t="shared" si="34"/>
        <v>0</v>
      </c>
      <c r="N476" s="222">
        <v>0.08</v>
      </c>
      <c r="O476" s="103">
        <f t="shared" si="35"/>
        <v>0</v>
      </c>
      <c r="Q476" s="231"/>
    </row>
    <row r="477" spans="1:17" s="2" customFormat="1" ht="18" customHeight="1">
      <c r="A477" s="131">
        <v>5</v>
      </c>
      <c r="B477" s="39" t="s">
        <v>157</v>
      </c>
      <c r="C477" s="39">
        <v>17</v>
      </c>
      <c r="D477" s="229">
        <v>0.5</v>
      </c>
      <c r="E477" s="39" t="s">
        <v>145</v>
      </c>
      <c r="F477" s="39" t="s">
        <v>178</v>
      </c>
      <c r="G477" s="39">
        <f>'[1]PAKIETY-16-38-MODYFIKACJA'!P408</f>
        <v>144</v>
      </c>
      <c r="H477" s="221"/>
      <c r="I477" s="306"/>
      <c r="J477" s="45">
        <v>1</v>
      </c>
      <c r="K477" s="317">
        <f t="shared" si="33"/>
        <v>144</v>
      </c>
      <c r="L477" s="315"/>
      <c r="M477" s="103">
        <f t="shared" si="34"/>
        <v>0</v>
      </c>
      <c r="N477" s="222">
        <v>0.08</v>
      </c>
      <c r="O477" s="103">
        <f t="shared" si="35"/>
        <v>0</v>
      </c>
      <c r="Q477" s="231"/>
    </row>
    <row r="478" spans="1:17" s="2" customFormat="1" ht="18" customHeight="1">
      <c r="A478" s="131">
        <v>6</v>
      </c>
      <c r="B478" s="39" t="s">
        <v>179</v>
      </c>
      <c r="C478" s="39">
        <v>13</v>
      </c>
      <c r="D478" s="229">
        <v>0.5</v>
      </c>
      <c r="E478" s="39" t="s">
        <v>145</v>
      </c>
      <c r="F478" s="39" t="s">
        <v>178</v>
      </c>
      <c r="G478" s="39">
        <f>'[1]PAKIETY-16-38-MODYFIKACJA'!P409</f>
        <v>144</v>
      </c>
      <c r="H478" s="221"/>
      <c r="I478" s="306"/>
      <c r="J478" s="131">
        <v>1</v>
      </c>
      <c r="K478" s="317">
        <f t="shared" si="33"/>
        <v>144</v>
      </c>
      <c r="L478" s="315"/>
      <c r="M478" s="103">
        <f t="shared" si="34"/>
        <v>0</v>
      </c>
      <c r="N478" s="222">
        <v>0.08</v>
      </c>
      <c r="O478" s="103">
        <f t="shared" si="35"/>
        <v>0</v>
      </c>
      <c r="Q478" s="231"/>
    </row>
    <row r="479" spans="1:17" s="2" customFormat="1" ht="18" customHeight="1">
      <c r="A479" s="131">
        <v>7</v>
      </c>
      <c r="B479" s="39" t="s">
        <v>193</v>
      </c>
      <c r="C479" s="39" t="s">
        <v>296</v>
      </c>
      <c r="D479" s="229" t="s">
        <v>315</v>
      </c>
      <c r="E479" s="39" t="s">
        <v>145</v>
      </c>
      <c r="F479" s="39">
        <v>70</v>
      </c>
      <c r="G479" s="39">
        <f>'[1]PAKIETY-16-38-MODYFIKACJA'!P410</f>
        <v>216</v>
      </c>
      <c r="H479" s="221"/>
      <c r="I479" s="306"/>
      <c r="J479" s="131">
        <v>1</v>
      </c>
      <c r="K479" s="317">
        <f t="shared" si="33"/>
        <v>216</v>
      </c>
      <c r="L479" s="315"/>
      <c r="M479" s="103">
        <f t="shared" si="34"/>
        <v>0</v>
      </c>
      <c r="N479" s="222">
        <v>0.08</v>
      </c>
      <c r="O479" s="103">
        <f t="shared" si="35"/>
        <v>0</v>
      </c>
      <c r="Q479" s="231"/>
    </row>
    <row r="480" spans="1:17" s="2" customFormat="1" ht="18" customHeight="1">
      <c r="A480" s="131">
        <v>8</v>
      </c>
      <c r="B480" s="39" t="s">
        <v>242</v>
      </c>
      <c r="C480" s="39" t="s">
        <v>296</v>
      </c>
      <c r="D480" s="229" t="s">
        <v>315</v>
      </c>
      <c r="E480" s="39" t="s">
        <v>145</v>
      </c>
      <c r="F480" s="39">
        <v>70</v>
      </c>
      <c r="G480" s="39">
        <f>'[1]PAKIETY-16-38-MODYFIKACJA'!P411</f>
        <v>216</v>
      </c>
      <c r="H480" s="221"/>
      <c r="I480" s="306"/>
      <c r="J480" s="131">
        <v>1</v>
      </c>
      <c r="K480" s="317">
        <f t="shared" si="33"/>
        <v>216</v>
      </c>
      <c r="L480" s="315"/>
      <c r="M480" s="103">
        <f t="shared" si="34"/>
        <v>0</v>
      </c>
      <c r="N480" s="222">
        <v>0.08</v>
      </c>
      <c r="O480" s="103">
        <f t="shared" si="35"/>
        <v>0</v>
      </c>
      <c r="Q480" s="231"/>
    </row>
    <row r="481" spans="1:17" s="2" customFormat="1" ht="18" customHeight="1">
      <c r="A481" s="131">
        <v>9</v>
      </c>
      <c r="B481" s="39" t="s">
        <v>146</v>
      </c>
      <c r="C481" s="39" t="s">
        <v>228</v>
      </c>
      <c r="D481" s="229">
        <v>0.375</v>
      </c>
      <c r="E481" s="39" t="s">
        <v>229</v>
      </c>
      <c r="F481" s="39" t="s">
        <v>316</v>
      </c>
      <c r="G481" s="39">
        <f>'[1]PAKIETY-16-38-MODYFIKACJA'!P412</f>
        <v>144</v>
      </c>
      <c r="H481" s="221"/>
      <c r="I481" s="306"/>
      <c r="J481" s="131">
        <v>1</v>
      </c>
      <c r="K481" s="317">
        <f t="shared" si="33"/>
        <v>144</v>
      </c>
      <c r="L481" s="315"/>
      <c r="M481" s="103">
        <f t="shared" si="34"/>
        <v>0</v>
      </c>
      <c r="N481" s="222">
        <v>0.08</v>
      </c>
      <c r="O481" s="103">
        <f t="shared" si="35"/>
        <v>0</v>
      </c>
      <c r="Q481" s="231"/>
    </row>
    <row r="482" spans="1:17" s="2" customFormat="1" ht="18" customHeight="1">
      <c r="A482" s="131">
        <v>10</v>
      </c>
      <c r="B482" s="39" t="s">
        <v>143</v>
      </c>
      <c r="C482" s="39">
        <v>19</v>
      </c>
      <c r="D482" s="229">
        <v>0.375</v>
      </c>
      <c r="E482" s="39" t="s">
        <v>229</v>
      </c>
      <c r="F482" s="39">
        <v>45</v>
      </c>
      <c r="G482" s="39">
        <f>'[1]PAKIETY-16-38-MODYFIKACJA'!P413</f>
        <v>144</v>
      </c>
      <c r="H482" s="221"/>
      <c r="I482" s="306"/>
      <c r="J482" s="45">
        <v>1</v>
      </c>
      <c r="K482" s="317">
        <f t="shared" si="33"/>
        <v>144</v>
      </c>
      <c r="L482" s="315"/>
      <c r="M482" s="103">
        <f t="shared" si="34"/>
        <v>0</v>
      </c>
      <c r="N482" s="222">
        <v>0.08</v>
      </c>
      <c r="O482" s="103">
        <f t="shared" si="35"/>
        <v>0</v>
      </c>
      <c r="Q482" s="231"/>
    </row>
    <row r="483" spans="1:17" s="2" customFormat="1" ht="18" customHeight="1">
      <c r="A483" s="131">
        <v>11</v>
      </c>
      <c r="B483" s="39" t="s">
        <v>157</v>
      </c>
      <c r="C483" s="39">
        <v>16</v>
      </c>
      <c r="D483" s="229">
        <v>0.375</v>
      </c>
      <c r="E483" s="39" t="s">
        <v>229</v>
      </c>
      <c r="F483" s="39">
        <v>45</v>
      </c>
      <c r="G483" s="39">
        <f>'[1]PAKIETY-16-38-MODYFIKACJA'!P414</f>
        <v>144</v>
      </c>
      <c r="H483" s="221"/>
      <c r="I483" s="306"/>
      <c r="J483" s="131">
        <v>1</v>
      </c>
      <c r="K483" s="317">
        <f t="shared" si="33"/>
        <v>144</v>
      </c>
      <c r="L483" s="315"/>
      <c r="M483" s="103">
        <f t="shared" si="34"/>
        <v>0</v>
      </c>
      <c r="N483" s="222">
        <v>0.08</v>
      </c>
      <c r="O483" s="103">
        <f t="shared" si="35"/>
        <v>0</v>
      </c>
      <c r="Q483" s="231"/>
    </row>
    <row r="484" spans="1:17" s="2" customFormat="1" ht="20.100000000000001" customHeight="1">
      <c r="A484" s="236">
        <v>12</v>
      </c>
      <c r="B484" s="74" t="s">
        <v>179</v>
      </c>
      <c r="C484" s="74">
        <v>13</v>
      </c>
      <c r="D484" s="243">
        <v>0.375</v>
      </c>
      <c r="E484" s="74" t="s">
        <v>283</v>
      </c>
      <c r="F484" s="74">
        <v>45</v>
      </c>
      <c r="G484" s="74">
        <f>'[1]PAKIETY-16-38-MODYFIKACJA'!P415</f>
        <v>144</v>
      </c>
      <c r="H484" s="238"/>
      <c r="I484" s="307"/>
      <c r="J484" s="131">
        <v>1</v>
      </c>
      <c r="K484" s="318">
        <f t="shared" si="33"/>
        <v>144</v>
      </c>
      <c r="L484" s="315"/>
      <c r="M484" s="103">
        <f t="shared" si="34"/>
        <v>0</v>
      </c>
      <c r="N484" s="222">
        <v>0.08</v>
      </c>
      <c r="O484" s="103">
        <f t="shared" si="35"/>
        <v>0</v>
      </c>
      <c r="Q484" s="231"/>
    </row>
    <row r="485" spans="1:17" s="2" customFormat="1" ht="25.8" customHeight="1">
      <c r="A485" s="131">
        <v>13</v>
      </c>
      <c r="B485" s="39" t="s">
        <v>317</v>
      </c>
      <c r="C485" s="39">
        <v>13</v>
      </c>
      <c r="D485" s="229">
        <v>0.375</v>
      </c>
      <c r="E485" s="39" t="s">
        <v>283</v>
      </c>
      <c r="F485" s="39">
        <v>45</v>
      </c>
      <c r="G485" s="39">
        <f>'[1]PAKIETY-16-38-MODYFIKACJA'!P416</f>
        <v>144</v>
      </c>
      <c r="H485" s="240"/>
      <c r="I485" s="308"/>
      <c r="J485" s="131">
        <v>1</v>
      </c>
      <c r="K485" s="319">
        <f t="shared" si="33"/>
        <v>144</v>
      </c>
      <c r="L485" s="315"/>
      <c r="M485" s="111">
        <f t="shared" si="34"/>
        <v>0</v>
      </c>
      <c r="N485" s="222">
        <v>0.08</v>
      </c>
      <c r="O485" s="111">
        <f t="shared" si="35"/>
        <v>0</v>
      </c>
      <c r="Q485" s="231"/>
    </row>
    <row r="486" spans="1:17" s="2" customFormat="1" ht="17.399999999999999" customHeight="1">
      <c r="A486" s="105"/>
      <c r="B486" s="106"/>
      <c r="C486" s="106"/>
      <c r="D486" s="107"/>
      <c r="E486" s="107"/>
      <c r="F486" s="108"/>
      <c r="G486" s="106"/>
      <c r="H486" s="106"/>
      <c r="I486" s="109"/>
      <c r="J486" s="109"/>
      <c r="K486" s="109"/>
      <c r="L486" s="223" t="s">
        <v>17</v>
      </c>
      <c r="M486" s="111">
        <f>SUM(M473:M485)</f>
        <v>0</v>
      </c>
      <c r="N486" s="109"/>
      <c r="O486" s="157">
        <f>SUM(O473:O485)</f>
        <v>0</v>
      </c>
      <c r="Q486" s="231"/>
    </row>
    <row r="487" spans="1:17" s="4" customFormat="1" ht="9.6" customHeight="1">
      <c r="A487" s="7" t="s">
        <v>18</v>
      </c>
      <c r="B487" s="30" t="s">
        <v>22</v>
      </c>
      <c r="C487" s="6"/>
      <c r="D487" s="5"/>
      <c r="F487" s="6"/>
      <c r="G487" s="9"/>
      <c r="H487" s="10"/>
      <c r="I487" s="9"/>
      <c r="J487" s="6"/>
      <c r="K487" s="31"/>
      <c r="L487" s="11"/>
    </row>
    <row r="488" spans="1:17" s="4" customFormat="1" ht="15" customHeight="1">
      <c r="A488" s="409" t="s">
        <v>23</v>
      </c>
      <c r="B488" s="410"/>
      <c r="C488" s="410"/>
      <c r="D488" s="410"/>
      <c r="E488" s="410"/>
      <c r="F488" s="410"/>
      <c r="G488" s="410"/>
      <c r="H488" s="410"/>
      <c r="I488" s="410"/>
      <c r="J488" s="410"/>
      <c r="K488" s="411"/>
      <c r="L488" s="12"/>
      <c r="M488" s="13" t="s">
        <v>24</v>
      </c>
    </row>
    <row r="489" spans="1:17" s="4" customFormat="1" ht="15" customHeight="1">
      <c r="A489" s="409" t="s">
        <v>25</v>
      </c>
      <c r="B489" s="410"/>
      <c r="C489" s="410"/>
      <c r="D489" s="410"/>
      <c r="E489" s="410"/>
      <c r="F489" s="410"/>
      <c r="G489" s="410"/>
      <c r="H489" s="410"/>
      <c r="I489" s="410"/>
      <c r="J489" s="410"/>
      <c r="K489" s="411"/>
      <c r="L489" s="12"/>
      <c r="M489" s="13" t="s">
        <v>24</v>
      </c>
    </row>
    <row r="490" spans="1:17" s="4" customFormat="1" ht="15" customHeight="1">
      <c r="A490" s="409" t="s">
        <v>26</v>
      </c>
      <c r="B490" s="410"/>
      <c r="C490" s="410"/>
      <c r="D490" s="410"/>
      <c r="E490" s="410"/>
      <c r="F490" s="410"/>
      <c r="G490" s="410"/>
      <c r="H490" s="410"/>
      <c r="I490" s="410"/>
      <c r="J490" s="410"/>
      <c r="K490" s="411"/>
      <c r="L490" s="12"/>
      <c r="M490" s="13" t="s">
        <v>24</v>
      </c>
    </row>
    <row r="491" spans="1:17" s="2" customFormat="1" ht="10.95" customHeight="1">
      <c r="B491" s="113" t="s">
        <v>16</v>
      </c>
      <c r="C491" s="80"/>
      <c r="D491" s="80"/>
      <c r="E491" s="80"/>
      <c r="F491" s="80"/>
      <c r="G491" s="55"/>
      <c r="H491" s="55"/>
      <c r="J491" s="81"/>
      <c r="K491" s="81"/>
      <c r="L491" s="55"/>
    </row>
    <row r="492" spans="1:17" s="2" customFormat="1" ht="12.6" customHeight="1">
      <c r="A492" s="59" t="s">
        <v>18</v>
      </c>
      <c r="B492" s="87" t="s">
        <v>318</v>
      </c>
      <c r="C492" s="42"/>
      <c r="D492" s="42"/>
      <c r="E492" s="42"/>
      <c r="F492" s="42"/>
      <c r="G492" s="302"/>
      <c r="H492" s="302"/>
      <c r="I492" s="87"/>
      <c r="J492" s="230"/>
      <c r="K492" s="230"/>
      <c r="L492" s="302"/>
      <c r="M492" s="87"/>
      <c r="N492" s="87"/>
      <c r="O492" s="87"/>
    </row>
    <row r="493" spans="1:17" s="2" customFormat="1" ht="12.6" customHeight="1">
      <c r="A493" s="59" t="s">
        <v>18</v>
      </c>
      <c r="B493" s="87" t="s">
        <v>319</v>
      </c>
      <c r="C493" s="42"/>
      <c r="D493" s="42"/>
      <c r="E493" s="42"/>
      <c r="F493" s="42"/>
      <c r="G493" s="302"/>
      <c r="H493" s="302"/>
      <c r="I493" s="87"/>
      <c r="J493" s="230"/>
      <c r="K493" s="230"/>
      <c r="L493" s="302"/>
      <c r="M493" s="87"/>
      <c r="N493" s="87"/>
      <c r="O493" s="87"/>
    </row>
    <row r="494" spans="1:17" s="2" customFormat="1" ht="22.2" customHeight="1">
      <c r="A494" s="59" t="s">
        <v>18</v>
      </c>
      <c r="B494" s="433" t="s">
        <v>320</v>
      </c>
      <c r="C494" s="433"/>
      <c r="D494" s="433"/>
      <c r="E494" s="433"/>
      <c r="F494" s="433"/>
      <c r="G494" s="433"/>
      <c r="H494" s="433"/>
      <c r="I494" s="433"/>
      <c r="J494" s="433"/>
      <c r="K494" s="433"/>
      <c r="L494" s="433"/>
      <c r="M494" s="433"/>
      <c r="N494" s="433"/>
      <c r="O494" s="433"/>
    </row>
    <row r="495" spans="1:17" s="2" customFormat="1" ht="14.4" customHeight="1">
      <c r="A495" s="59" t="s">
        <v>18</v>
      </c>
      <c r="B495" s="83" t="s">
        <v>20</v>
      </c>
      <c r="C495" s="83"/>
      <c r="D495" s="83"/>
      <c r="E495" s="83"/>
      <c r="F495" s="83"/>
      <c r="G495" s="83"/>
      <c r="H495" s="83"/>
      <c r="I495" s="83"/>
    </row>
    <row r="496" spans="1:17" s="2" customFormat="1" ht="15" customHeight="1">
      <c r="A496" s="59" t="s">
        <v>18</v>
      </c>
      <c r="B496" s="83" t="s">
        <v>221</v>
      </c>
      <c r="C496" s="83"/>
      <c r="D496" s="83"/>
      <c r="E496" s="83"/>
      <c r="F496" s="83"/>
      <c r="G496" s="83"/>
      <c r="H496" s="83"/>
      <c r="I496" s="83"/>
      <c r="L496" s="83"/>
    </row>
    <row r="497" spans="1:17" s="4" customFormat="1">
      <c r="A497" s="15" t="s">
        <v>18</v>
      </c>
      <c r="B497" s="16" t="s">
        <v>30</v>
      </c>
      <c r="C497" s="16"/>
      <c r="D497" s="16"/>
      <c r="E497" s="16"/>
      <c r="F497" s="16"/>
      <c r="G497" s="16"/>
      <c r="H497" s="16"/>
      <c r="I497" s="16"/>
      <c r="J497" s="15"/>
      <c r="K497" s="29"/>
    </row>
    <row r="498" spans="1:17" s="2" customFormat="1" ht="15" customHeight="1">
      <c r="A498" s="59" t="s">
        <v>18</v>
      </c>
      <c r="B498" s="432" t="s">
        <v>210</v>
      </c>
      <c r="C498" s="432"/>
      <c r="D498" s="432"/>
      <c r="E498" s="432"/>
      <c r="F498" s="432"/>
      <c r="G498" s="432"/>
      <c r="H498" s="432"/>
      <c r="I498" s="432"/>
      <c r="J498" s="432"/>
      <c r="K498" s="432"/>
      <c r="L498" s="432"/>
      <c r="M498" s="432"/>
      <c r="N498" s="432"/>
      <c r="O498" s="432"/>
    </row>
    <row r="499" spans="1:17" s="2" customFormat="1" ht="10.8" customHeight="1">
      <c r="B499" s="86" t="s">
        <v>222</v>
      </c>
      <c r="C499" s="86"/>
      <c r="D499" s="86"/>
      <c r="E499" s="86"/>
      <c r="F499" s="86"/>
      <c r="G499" s="86"/>
      <c r="H499" s="86"/>
      <c r="I499" s="86"/>
      <c r="J499" s="86"/>
      <c r="K499" s="86"/>
      <c r="L499" s="86"/>
      <c r="M499" s="86"/>
      <c r="N499" s="86"/>
      <c r="O499" s="86"/>
    </row>
    <row r="500" spans="1:17" s="2" customFormat="1" ht="8.4" customHeight="1">
      <c r="A500" s="59"/>
      <c r="B500" s="84" t="s">
        <v>211</v>
      </c>
      <c r="C500" s="85"/>
      <c r="D500" s="85"/>
      <c r="E500" s="85"/>
      <c r="F500" s="85"/>
      <c r="G500" s="85"/>
      <c r="H500" s="85"/>
      <c r="I500" s="85"/>
      <c r="J500" s="85"/>
      <c r="K500" s="122"/>
      <c r="L500" s="122"/>
      <c r="M500" s="124"/>
      <c r="N500" s="86"/>
      <c r="O500" s="86"/>
    </row>
    <row r="501" spans="1:17" s="4" customFormat="1">
      <c r="H501" s="25"/>
      <c r="I501" s="25"/>
      <c r="J501" s="26"/>
      <c r="K501" s="27" t="s">
        <v>27</v>
      </c>
      <c r="L501" s="25"/>
      <c r="M501" s="25"/>
    </row>
    <row r="502" spans="1:17" s="2" customFormat="1" ht="12.75" customHeight="1">
      <c r="A502" s="43" t="s">
        <v>430</v>
      </c>
      <c r="B502" s="1"/>
      <c r="C502" s="1"/>
      <c r="D502" s="1"/>
      <c r="E502" s="1"/>
      <c r="F502" s="1"/>
      <c r="G502" s="1"/>
      <c r="H502" s="1"/>
      <c r="I502" s="1"/>
      <c r="J502" s="1"/>
      <c r="K502" s="1"/>
      <c r="L502" s="1"/>
      <c r="M502" s="1"/>
      <c r="N502" s="1"/>
      <c r="O502" s="1"/>
    </row>
    <row r="503" spans="1:17" ht="51">
      <c r="A503" s="88" t="s">
        <v>115</v>
      </c>
      <c r="B503" s="88" t="s">
        <v>116</v>
      </c>
      <c r="C503" s="89" t="s">
        <v>212</v>
      </c>
      <c r="D503" s="89" t="s">
        <v>119</v>
      </c>
      <c r="E503" s="88" t="s">
        <v>120</v>
      </c>
      <c r="F503" s="88" t="s">
        <v>117</v>
      </c>
      <c r="G503" s="88" t="s">
        <v>447</v>
      </c>
      <c r="H503" s="88" t="s">
        <v>121</v>
      </c>
      <c r="I503" s="90" t="s">
        <v>122</v>
      </c>
      <c r="J503" s="45" t="s">
        <v>214</v>
      </c>
      <c r="K503" s="45" t="s">
        <v>36</v>
      </c>
      <c r="L503" s="45" t="s">
        <v>37</v>
      </c>
      <c r="M503" s="45" t="s">
        <v>126</v>
      </c>
      <c r="N503" s="45" t="s">
        <v>127</v>
      </c>
      <c r="O503" s="45" t="s">
        <v>128</v>
      </c>
    </row>
    <row r="504" spans="1:17" s="2" customFormat="1" ht="13.2" customHeight="1">
      <c r="A504" s="41" t="s">
        <v>2</v>
      </c>
      <c r="B504" s="41" t="s">
        <v>3</v>
      </c>
      <c r="C504" s="41" t="s">
        <v>4</v>
      </c>
      <c r="D504" s="41" t="s">
        <v>5</v>
      </c>
      <c r="E504" s="41" t="s">
        <v>6</v>
      </c>
      <c r="F504" s="41" t="s">
        <v>7</v>
      </c>
      <c r="G504" s="41" t="s">
        <v>8</v>
      </c>
      <c r="H504" s="41" t="s">
        <v>9</v>
      </c>
      <c r="I504" s="48" t="s">
        <v>10</v>
      </c>
      <c r="J504" s="41" t="s">
        <v>11</v>
      </c>
      <c r="K504" s="41" t="s">
        <v>376</v>
      </c>
      <c r="L504" s="41" t="s">
        <v>13</v>
      </c>
      <c r="M504" s="94" t="s">
        <v>216</v>
      </c>
      <c r="N504" s="94" t="s">
        <v>217</v>
      </c>
      <c r="O504" s="94" t="s">
        <v>131</v>
      </c>
    </row>
    <row r="505" spans="1:17" s="2" customFormat="1" ht="33.6" customHeight="1">
      <c r="A505" s="131">
        <v>1</v>
      </c>
      <c r="B505" s="39" t="s">
        <v>179</v>
      </c>
      <c r="C505" s="39" t="s">
        <v>297</v>
      </c>
      <c r="D505" s="39" t="s">
        <v>321</v>
      </c>
      <c r="E505" s="39" t="s">
        <v>322</v>
      </c>
      <c r="F505" s="39">
        <v>45</v>
      </c>
      <c r="G505" s="39">
        <f>'[1]PAKIETY-16-38-MODYFIKACJA'!P431</f>
        <v>240</v>
      </c>
      <c r="H505" s="221"/>
      <c r="I505" s="221"/>
      <c r="J505" s="162"/>
      <c r="K505" s="226" t="e">
        <f>ROUND(G505/J505,2)</f>
        <v>#DIV/0!</v>
      </c>
      <c r="L505" s="260"/>
      <c r="M505" s="103" t="e">
        <f>ROUND(K505*L505,2)</f>
        <v>#DIV/0!</v>
      </c>
      <c r="N505" s="222">
        <v>0.08</v>
      </c>
      <c r="O505" s="103" t="e">
        <f>ROUND(M505*N505+M505,2)</f>
        <v>#DIV/0!</v>
      </c>
    </row>
    <row r="506" spans="1:17" s="2" customFormat="1" ht="33" customHeight="1">
      <c r="A506" s="131">
        <v>2</v>
      </c>
      <c r="B506" s="39" t="s">
        <v>193</v>
      </c>
      <c r="C506" s="39" t="s">
        <v>297</v>
      </c>
      <c r="D506" s="39" t="s">
        <v>321</v>
      </c>
      <c r="E506" s="39" t="s">
        <v>322</v>
      </c>
      <c r="F506" s="39">
        <v>45</v>
      </c>
      <c r="G506" s="39">
        <f>'[1]PAKIETY-16-38-MODYFIKACJA'!P432</f>
        <v>84</v>
      </c>
      <c r="H506" s="221"/>
      <c r="I506" s="221"/>
      <c r="J506" s="162"/>
      <c r="K506" s="226" t="e">
        <f>ROUND(G506/J506,2)</f>
        <v>#DIV/0!</v>
      </c>
      <c r="L506" s="260"/>
      <c r="M506" s="103" t="e">
        <f>ROUND(K506*L506,2)</f>
        <v>#DIV/0!</v>
      </c>
      <c r="N506" s="222">
        <v>0.08</v>
      </c>
      <c r="O506" s="103" t="e">
        <f>ROUND(M506*N506+M506,2)</f>
        <v>#DIV/0!</v>
      </c>
      <c r="Q506" s="231"/>
    </row>
    <row r="507" spans="1:17" s="2" customFormat="1" ht="33" customHeight="1">
      <c r="A507" s="131">
        <v>3</v>
      </c>
      <c r="B507" s="39" t="s">
        <v>242</v>
      </c>
      <c r="C507" s="39" t="s">
        <v>255</v>
      </c>
      <c r="D507" s="39" t="s">
        <v>256</v>
      </c>
      <c r="E507" s="39" t="s">
        <v>322</v>
      </c>
      <c r="F507" s="39">
        <v>30</v>
      </c>
      <c r="G507" s="39">
        <f>'[1]PAKIETY-16-38-MODYFIKACJA'!P433</f>
        <v>120</v>
      </c>
      <c r="H507" s="221"/>
      <c r="I507" s="221"/>
      <c r="J507" s="162"/>
      <c r="K507" s="226" t="e">
        <f>ROUND(G507/J507,2)</f>
        <v>#DIV/0!</v>
      </c>
      <c r="L507" s="260"/>
      <c r="M507" s="103" t="e">
        <f>ROUND(K507*L507,2)</f>
        <v>#DIV/0!</v>
      </c>
      <c r="N507" s="222">
        <v>0.08</v>
      </c>
      <c r="O507" s="103" t="e">
        <f>ROUND(M507*N507+M507,2)</f>
        <v>#DIV/0!</v>
      </c>
      <c r="Q507" s="231"/>
    </row>
    <row r="508" spans="1:17" s="2" customFormat="1" ht="33" customHeight="1">
      <c r="A508" s="131">
        <v>4</v>
      </c>
      <c r="B508" s="39" t="s">
        <v>253</v>
      </c>
      <c r="C508" s="39" t="s">
        <v>255</v>
      </c>
      <c r="D508" s="39" t="s">
        <v>256</v>
      </c>
      <c r="E508" s="39" t="s">
        <v>322</v>
      </c>
      <c r="F508" s="39">
        <v>30</v>
      </c>
      <c r="G508" s="39">
        <f>'[1]PAKIETY-16-38-MODYFIKACJA'!P434</f>
        <v>260</v>
      </c>
      <c r="H508" s="221"/>
      <c r="I508" s="221"/>
      <c r="J508" s="162"/>
      <c r="K508" s="226" t="e">
        <f>ROUND(G508/J508,2)</f>
        <v>#DIV/0!</v>
      </c>
      <c r="L508" s="260"/>
      <c r="M508" s="103" t="e">
        <f>ROUND(K508*L508,2)</f>
        <v>#DIV/0!</v>
      </c>
      <c r="N508" s="222">
        <v>0.08</v>
      </c>
      <c r="O508" s="103" t="e">
        <f>ROUND(M508*N508+M508,2)</f>
        <v>#DIV/0!</v>
      </c>
      <c r="Q508" s="231"/>
    </row>
    <row r="509" spans="1:17" s="2" customFormat="1" ht="20.399999999999999" customHeight="1">
      <c r="A509" s="261" t="s">
        <v>323</v>
      </c>
      <c r="B509" s="262"/>
      <c r="C509" s="262"/>
      <c r="D509" s="237"/>
      <c r="E509" s="262"/>
      <c r="F509" s="262"/>
      <c r="G509" s="263"/>
      <c r="H509" s="264"/>
      <c r="I509" s="264"/>
      <c r="J509" s="146"/>
      <c r="K509" s="265"/>
      <c r="L509" s="266"/>
      <c r="M509" s="267"/>
      <c r="N509" s="268"/>
      <c r="O509" s="269"/>
      <c r="Q509" s="231"/>
    </row>
    <row r="510" spans="1:17" s="2" customFormat="1" ht="15" customHeight="1">
      <c r="A510" s="270" t="s">
        <v>324</v>
      </c>
      <c r="B510" s="271"/>
      <c r="C510" s="271"/>
      <c r="D510" s="272"/>
      <c r="E510" s="271"/>
      <c r="F510" s="271"/>
      <c r="G510" s="273"/>
      <c r="H510" s="274"/>
      <c r="I510" s="274"/>
      <c r="J510" s="275"/>
      <c r="K510" s="276"/>
      <c r="L510" s="277"/>
      <c r="M510" s="278"/>
      <c r="N510" s="279"/>
      <c r="O510" s="280"/>
      <c r="Q510" s="231"/>
    </row>
    <row r="511" spans="1:17" s="2" customFormat="1" ht="40.950000000000003" customHeight="1">
      <c r="A511" s="131">
        <v>5</v>
      </c>
      <c r="B511" s="76" t="s">
        <v>146</v>
      </c>
      <c r="C511" s="76" t="s">
        <v>274</v>
      </c>
      <c r="D511" s="76" t="s">
        <v>273</v>
      </c>
      <c r="E511" s="323" t="s">
        <v>364</v>
      </c>
      <c r="F511" s="76">
        <v>90</v>
      </c>
      <c r="G511" s="76">
        <f>'[1]PAKIETY-16-38-MODYFIKACJA'!$P$437</f>
        <v>72</v>
      </c>
      <c r="H511" s="221"/>
      <c r="I511" s="221"/>
      <c r="J511" s="162"/>
      <c r="K511" s="226" t="e">
        <f>ROUND(G511/J511,2)</f>
        <v>#DIV/0!</v>
      </c>
      <c r="L511" s="305"/>
      <c r="M511" s="103" t="e">
        <f>ROUND(K511*L511,2)</f>
        <v>#DIV/0!</v>
      </c>
      <c r="N511" s="222">
        <v>0.08</v>
      </c>
      <c r="O511" s="103" t="e">
        <f>ROUND(M511*N511+M511,2)</f>
        <v>#DIV/0!</v>
      </c>
      <c r="Q511" s="231"/>
    </row>
    <row r="512" spans="1:17" s="2" customFormat="1" ht="22.95" customHeight="1">
      <c r="A512" s="281" t="s">
        <v>325</v>
      </c>
      <c r="B512" s="282"/>
      <c r="C512" s="282"/>
      <c r="D512" s="283"/>
      <c r="E512" s="282"/>
      <c r="F512" s="282"/>
      <c r="G512" s="282"/>
      <c r="H512" s="247"/>
      <c r="I512" s="247"/>
      <c r="J512" s="248"/>
      <c r="K512" s="249"/>
      <c r="L512" s="284"/>
      <c r="M512" s="251"/>
      <c r="N512" s="252"/>
      <c r="O512" s="253"/>
      <c r="Q512" s="231"/>
    </row>
    <row r="513" spans="1:17" s="2" customFormat="1" ht="20.100000000000001" customHeight="1">
      <c r="A513" s="131">
        <v>6</v>
      </c>
      <c r="B513" s="39" t="s">
        <v>157</v>
      </c>
      <c r="C513" s="39">
        <v>16</v>
      </c>
      <c r="D513" s="229">
        <v>0.375</v>
      </c>
      <c r="E513" s="39" t="s">
        <v>326</v>
      </c>
      <c r="F513" s="39" t="s">
        <v>76</v>
      </c>
      <c r="G513" s="39">
        <f>'[1]PAKIETY-16-38-MODYFIKACJA'!$P$439</f>
        <v>320</v>
      </c>
      <c r="H513" s="221"/>
      <c r="I513" s="221"/>
      <c r="J513" s="162"/>
      <c r="K513" s="226" t="e">
        <f>ROUND(G513/J513,2)</f>
        <v>#DIV/0!</v>
      </c>
      <c r="L513" s="305"/>
      <c r="M513" s="103" t="e">
        <f>ROUND(K513*L513,2)</f>
        <v>#DIV/0!</v>
      </c>
      <c r="N513" s="222">
        <v>0.08</v>
      </c>
      <c r="O513" s="103" t="e">
        <f>ROUND(M513*N513+M513,2)</f>
        <v>#DIV/0!</v>
      </c>
      <c r="Q513" s="231"/>
    </row>
    <row r="514" spans="1:17" s="2" customFormat="1" ht="20.100000000000001" customHeight="1">
      <c r="A514" s="281" t="s">
        <v>327</v>
      </c>
      <c r="B514" s="282"/>
      <c r="C514" s="282"/>
      <c r="D514" s="283"/>
      <c r="E514" s="282"/>
      <c r="F514" s="282"/>
      <c r="G514" s="282"/>
      <c r="H514" s="247"/>
      <c r="I514" s="247"/>
      <c r="J514" s="248"/>
      <c r="K514" s="249"/>
      <c r="L514" s="284"/>
      <c r="M514" s="251"/>
      <c r="N514" s="252"/>
      <c r="O514" s="253"/>
      <c r="Q514" s="231"/>
    </row>
    <row r="515" spans="1:17" s="2" customFormat="1" ht="20.100000000000001" customHeight="1">
      <c r="A515" s="43" t="s">
        <v>430</v>
      </c>
      <c r="B515" s="1"/>
      <c r="C515" s="1"/>
      <c r="D515" s="1"/>
      <c r="E515" s="1"/>
      <c r="F515" s="1"/>
      <c r="G515" s="1"/>
      <c r="H515" s="1"/>
      <c r="I515" s="1"/>
      <c r="J515" s="1"/>
      <c r="K515" s="1"/>
      <c r="L515" s="1"/>
      <c r="M515" s="1"/>
      <c r="N515" s="1"/>
      <c r="O515" s="1"/>
      <c r="Q515" s="231"/>
    </row>
    <row r="516" spans="1:17" ht="51">
      <c r="A516" s="88" t="s">
        <v>115</v>
      </c>
      <c r="B516" s="88" t="s">
        <v>116</v>
      </c>
      <c r="C516" s="89" t="s">
        <v>212</v>
      </c>
      <c r="D516" s="89" t="s">
        <v>119</v>
      </c>
      <c r="E516" s="88" t="s">
        <v>120</v>
      </c>
      <c r="F516" s="88" t="s">
        <v>117</v>
      </c>
      <c r="G516" s="88" t="s">
        <v>213</v>
      </c>
      <c r="H516" s="88" t="s">
        <v>121</v>
      </c>
      <c r="I516" s="90" t="s">
        <v>122</v>
      </c>
      <c r="J516" s="45" t="s">
        <v>214</v>
      </c>
      <c r="K516" s="45" t="s">
        <v>36</v>
      </c>
      <c r="L516" s="45" t="s">
        <v>37</v>
      </c>
      <c r="M516" s="45" t="s">
        <v>126</v>
      </c>
      <c r="N516" s="45" t="s">
        <v>127</v>
      </c>
      <c r="O516" s="45" t="s">
        <v>128</v>
      </c>
    </row>
    <row r="517" spans="1:17" s="2" customFormat="1" ht="15" customHeight="1">
      <c r="A517" s="41" t="s">
        <v>2</v>
      </c>
      <c r="B517" s="41" t="s">
        <v>3</v>
      </c>
      <c r="C517" s="41" t="s">
        <v>4</v>
      </c>
      <c r="D517" s="41" t="s">
        <v>5</v>
      </c>
      <c r="E517" s="41" t="s">
        <v>6</v>
      </c>
      <c r="F517" s="41" t="s">
        <v>7</v>
      </c>
      <c r="G517" s="41" t="s">
        <v>8</v>
      </c>
      <c r="H517" s="41" t="s">
        <v>9</v>
      </c>
      <c r="I517" s="48" t="s">
        <v>10</v>
      </c>
      <c r="J517" s="41" t="s">
        <v>11</v>
      </c>
      <c r="K517" s="41" t="s">
        <v>215</v>
      </c>
      <c r="L517" s="41" t="s">
        <v>13</v>
      </c>
      <c r="M517" s="94" t="s">
        <v>216</v>
      </c>
      <c r="N517" s="94" t="s">
        <v>217</v>
      </c>
      <c r="O517" s="94" t="s">
        <v>131</v>
      </c>
    </row>
    <row r="518" spans="1:17" s="2" customFormat="1" ht="34.200000000000003" customHeight="1">
      <c r="A518" s="131">
        <v>7</v>
      </c>
      <c r="B518" s="39" t="s">
        <v>179</v>
      </c>
      <c r="C518" s="39" t="s">
        <v>297</v>
      </c>
      <c r="D518" s="39" t="s">
        <v>321</v>
      </c>
      <c r="E518" s="39" t="s">
        <v>322</v>
      </c>
      <c r="F518" s="39">
        <v>45</v>
      </c>
      <c r="G518" s="39">
        <v>24</v>
      </c>
      <c r="H518" s="221"/>
      <c r="I518" s="221"/>
      <c r="J518" s="98"/>
      <c r="K518" s="226" t="e">
        <f>ROUND(G518/J518,2)</f>
        <v>#DIV/0!</v>
      </c>
      <c r="L518" s="305"/>
      <c r="M518" s="103" t="e">
        <f>ROUND(K518*L518,2)</f>
        <v>#DIV/0!</v>
      </c>
      <c r="N518" s="222">
        <v>0.08</v>
      </c>
      <c r="O518" s="103" t="e">
        <f>ROUND(M518*N518+M518,2)</f>
        <v>#DIV/0!</v>
      </c>
    </row>
    <row r="519" spans="1:17" s="2" customFormat="1" ht="18" customHeight="1">
      <c r="A519" s="281" t="s">
        <v>328</v>
      </c>
      <c r="B519" s="282"/>
      <c r="C519" s="282"/>
      <c r="D519" s="283"/>
      <c r="E519" s="282"/>
      <c r="F519" s="282"/>
      <c r="G519" s="282"/>
      <c r="H519" s="247"/>
      <c r="I519" s="247"/>
      <c r="J519" s="248"/>
      <c r="K519" s="249"/>
      <c r="L519" s="284"/>
      <c r="M519" s="251"/>
      <c r="N519" s="252"/>
      <c r="O519" s="253"/>
      <c r="Q519" s="231"/>
    </row>
    <row r="520" spans="1:17" s="2" customFormat="1" ht="32.4" customHeight="1">
      <c r="A520" s="131">
        <v>8</v>
      </c>
      <c r="B520" s="39" t="s">
        <v>329</v>
      </c>
      <c r="C520" s="39" t="s">
        <v>255</v>
      </c>
      <c r="D520" s="39" t="s">
        <v>256</v>
      </c>
      <c r="E520" s="39" t="s">
        <v>322</v>
      </c>
      <c r="F520" s="39">
        <v>30</v>
      </c>
      <c r="G520" s="39">
        <v>24</v>
      </c>
      <c r="H520" s="221"/>
      <c r="I520" s="221"/>
      <c r="J520" s="162"/>
      <c r="K520" s="226" t="e">
        <f>ROUND(G520/J520,2)</f>
        <v>#DIV/0!</v>
      </c>
      <c r="L520" s="305"/>
      <c r="M520" s="103" t="e">
        <f>ROUND(K520*L520,2)</f>
        <v>#DIV/0!</v>
      </c>
      <c r="N520" s="222">
        <v>0.08</v>
      </c>
      <c r="O520" s="103" t="e">
        <f>ROUND(M520*N520+M520,2)</f>
        <v>#DIV/0!</v>
      </c>
      <c r="Q520" s="231"/>
    </row>
    <row r="521" spans="1:17" s="2" customFormat="1" ht="20.399999999999999" customHeight="1">
      <c r="A521" s="281" t="s">
        <v>330</v>
      </c>
      <c r="B521" s="282"/>
      <c r="C521" s="282"/>
      <c r="D521" s="283"/>
      <c r="E521" s="282"/>
      <c r="F521" s="282"/>
      <c r="G521" s="282"/>
      <c r="H521" s="247"/>
      <c r="I521" s="247"/>
      <c r="J521" s="248"/>
      <c r="K521" s="249"/>
      <c r="L521" s="284"/>
      <c r="M521" s="251"/>
      <c r="N521" s="252"/>
      <c r="O521" s="253"/>
      <c r="Q521" s="231"/>
    </row>
    <row r="522" spans="1:17" s="2" customFormat="1" ht="20.100000000000001" customHeight="1">
      <c r="A522" s="105"/>
      <c r="B522" s="106"/>
      <c r="C522" s="106"/>
      <c r="D522" s="107"/>
      <c r="E522" s="107"/>
      <c r="F522" s="108"/>
      <c r="G522" s="106"/>
      <c r="H522" s="106"/>
      <c r="I522" s="109"/>
      <c r="J522" s="109"/>
      <c r="K522" s="109"/>
      <c r="L522" s="223" t="s">
        <v>17</v>
      </c>
      <c r="M522" s="111" t="e">
        <f>SUM(M505:M521)</f>
        <v>#DIV/0!</v>
      </c>
      <c r="N522" s="109"/>
      <c r="O522" s="157" t="e">
        <f>SUM(O505:O521)</f>
        <v>#DIV/0!</v>
      </c>
      <c r="Q522" s="231"/>
    </row>
    <row r="523" spans="1:17" s="4" customFormat="1" ht="9.6" customHeight="1">
      <c r="A523" s="7" t="s">
        <v>18</v>
      </c>
      <c r="B523" s="30" t="s">
        <v>22</v>
      </c>
      <c r="C523" s="6"/>
      <c r="D523" s="5"/>
      <c r="F523" s="6"/>
      <c r="G523" s="9"/>
      <c r="H523" s="10"/>
      <c r="I523" s="9"/>
      <c r="J523" s="6"/>
      <c r="K523" s="31"/>
      <c r="L523" s="11"/>
    </row>
    <row r="524" spans="1:17" s="4" customFormat="1" ht="15" customHeight="1">
      <c r="A524" s="409" t="s">
        <v>23</v>
      </c>
      <c r="B524" s="410"/>
      <c r="C524" s="410"/>
      <c r="D524" s="410"/>
      <c r="E524" s="410"/>
      <c r="F524" s="410"/>
      <c r="G524" s="410"/>
      <c r="H524" s="410"/>
      <c r="I524" s="410"/>
      <c r="J524" s="410"/>
      <c r="K524" s="411"/>
      <c r="L524" s="12"/>
      <c r="M524" s="13" t="s">
        <v>24</v>
      </c>
    </row>
    <row r="525" spans="1:17" s="4" customFormat="1" ht="15" customHeight="1">
      <c r="A525" s="409" t="s">
        <v>25</v>
      </c>
      <c r="B525" s="410"/>
      <c r="C525" s="410"/>
      <c r="D525" s="410"/>
      <c r="E525" s="410"/>
      <c r="F525" s="410"/>
      <c r="G525" s="410"/>
      <c r="H525" s="410"/>
      <c r="I525" s="410"/>
      <c r="J525" s="410"/>
      <c r="K525" s="411"/>
      <c r="L525" s="12"/>
      <c r="M525" s="13" t="s">
        <v>24</v>
      </c>
    </row>
    <row r="526" spans="1:17" s="4" customFormat="1" ht="15" customHeight="1">
      <c r="A526" s="409" t="s">
        <v>26</v>
      </c>
      <c r="B526" s="410"/>
      <c r="C526" s="410"/>
      <c r="D526" s="410"/>
      <c r="E526" s="410"/>
      <c r="F526" s="410"/>
      <c r="G526" s="410"/>
      <c r="H526" s="410"/>
      <c r="I526" s="410"/>
      <c r="J526" s="410"/>
      <c r="K526" s="411"/>
      <c r="L526" s="12"/>
      <c r="M526" s="13" t="s">
        <v>24</v>
      </c>
    </row>
    <row r="527" spans="1:17" s="2" customFormat="1" ht="18" customHeight="1">
      <c r="B527" s="113" t="s">
        <v>16</v>
      </c>
      <c r="C527" s="80"/>
      <c r="D527" s="80"/>
      <c r="E527" s="80"/>
      <c r="F527" s="80"/>
      <c r="G527" s="55"/>
      <c r="H527" s="55"/>
      <c r="J527" s="81"/>
      <c r="K527" s="81"/>
      <c r="L527" s="55"/>
    </row>
    <row r="528" spans="1:17" s="288" customFormat="1" ht="18" customHeight="1">
      <c r="A528" s="285" t="s">
        <v>18</v>
      </c>
      <c r="B528" s="320" t="s">
        <v>331</v>
      </c>
      <c r="C528" s="321"/>
      <c r="D528" s="321"/>
      <c r="E528" s="321"/>
      <c r="F528" s="321"/>
      <c r="G528" s="322"/>
      <c r="H528" s="322"/>
      <c r="I528" s="320"/>
      <c r="J528" s="286"/>
      <c r="K528" s="286"/>
      <c r="L528" s="287"/>
    </row>
    <row r="529" spans="1:17" s="2" customFormat="1" ht="15" customHeight="1">
      <c r="A529" s="59" t="s">
        <v>18</v>
      </c>
      <c r="B529" s="126" t="s">
        <v>332</v>
      </c>
      <c r="C529" s="126"/>
      <c r="D529" s="126"/>
      <c r="E529" s="126"/>
      <c r="F529" s="126"/>
      <c r="G529" s="126"/>
      <c r="H529" s="126"/>
      <c r="I529" s="126"/>
      <c r="J529" s="117"/>
      <c r="K529" s="117"/>
      <c r="L529" s="117"/>
      <c r="M529" s="117"/>
      <c r="N529" s="117"/>
      <c r="O529" s="117"/>
    </row>
    <row r="530" spans="1:17" s="2" customFormat="1" ht="15" customHeight="1">
      <c r="A530" s="59" t="s">
        <v>18</v>
      </c>
      <c r="B530" s="83" t="s">
        <v>20</v>
      </c>
      <c r="C530" s="83"/>
      <c r="D530" s="83"/>
      <c r="E530" s="83"/>
      <c r="F530" s="83"/>
      <c r="G530" s="83"/>
      <c r="H530" s="83"/>
      <c r="I530" s="83"/>
    </row>
    <row r="531" spans="1:17" s="2" customFormat="1" ht="15" customHeight="1">
      <c r="A531" s="59" t="s">
        <v>18</v>
      </c>
      <c r="B531" s="83" t="s">
        <v>221</v>
      </c>
      <c r="C531" s="83"/>
      <c r="D531" s="83"/>
      <c r="E531" s="83"/>
      <c r="F531" s="83"/>
      <c r="G531" s="83"/>
      <c r="H531" s="83"/>
      <c r="I531" s="83"/>
      <c r="L531" s="83"/>
    </row>
    <row r="532" spans="1:17" s="4" customFormat="1">
      <c r="A532" s="15" t="s">
        <v>18</v>
      </c>
      <c r="B532" s="16" t="s">
        <v>30</v>
      </c>
      <c r="C532" s="16"/>
      <c r="D532" s="16"/>
      <c r="E532" s="16"/>
      <c r="F532" s="16"/>
      <c r="G532" s="16"/>
      <c r="H532" s="16"/>
      <c r="I532" s="16"/>
      <c r="J532" s="15"/>
      <c r="K532" s="29"/>
    </row>
    <row r="533" spans="1:17" s="2" customFormat="1" ht="15" customHeight="1">
      <c r="A533" s="59" t="s">
        <v>18</v>
      </c>
      <c r="B533" s="432" t="s">
        <v>210</v>
      </c>
      <c r="C533" s="432"/>
      <c r="D533" s="432"/>
      <c r="E533" s="432"/>
      <c r="F533" s="432"/>
      <c r="G533" s="432"/>
      <c r="H533" s="432"/>
      <c r="I533" s="432"/>
      <c r="J533" s="432"/>
      <c r="K533" s="432"/>
      <c r="L533" s="432"/>
      <c r="M533" s="432"/>
      <c r="N533" s="432"/>
      <c r="O533" s="432"/>
    </row>
    <row r="534" spans="1:17" s="2" customFormat="1" ht="15" customHeight="1">
      <c r="B534" s="86" t="s">
        <v>222</v>
      </c>
      <c r="C534" s="86"/>
      <c r="D534" s="86"/>
      <c r="E534" s="86"/>
      <c r="F534" s="86"/>
      <c r="G534" s="86"/>
      <c r="H534" s="86"/>
      <c r="I534" s="86"/>
      <c r="J534" s="86"/>
      <c r="K534" s="86"/>
      <c r="L534" s="86"/>
      <c r="M534" s="86"/>
      <c r="N534" s="86"/>
      <c r="O534" s="86"/>
    </row>
    <row r="535" spans="1:17" s="2" customFormat="1" ht="15" customHeight="1">
      <c r="A535" s="59"/>
      <c r="B535" s="84" t="s">
        <v>211</v>
      </c>
      <c r="C535" s="85"/>
      <c r="D535" s="85"/>
      <c r="E535" s="85"/>
      <c r="F535" s="85"/>
      <c r="G535" s="85"/>
      <c r="H535" s="85"/>
      <c r="I535" s="85"/>
      <c r="J535" s="85"/>
      <c r="K535" s="122"/>
      <c r="L535" s="122"/>
      <c r="M535" s="124"/>
      <c r="N535" s="86"/>
      <c r="O535" s="86"/>
    </row>
    <row r="536" spans="1:17" s="2" customFormat="1" ht="15" customHeight="1">
      <c r="A536" s="59"/>
      <c r="B536" s="64"/>
      <c r="C536" s="64"/>
      <c r="D536" s="64"/>
      <c r="E536" s="64"/>
      <c r="F536" s="64"/>
      <c r="G536" s="64"/>
      <c r="H536" s="64"/>
      <c r="I536" s="64"/>
      <c r="J536" s="64"/>
      <c r="K536" s="224"/>
      <c r="L536" s="224"/>
      <c r="M536" s="224"/>
      <c r="N536" s="148"/>
    </row>
    <row r="537" spans="1:17" s="4" customFormat="1">
      <c r="H537" s="25"/>
      <c r="I537" s="25"/>
      <c r="J537" s="26"/>
      <c r="K537" s="27" t="s">
        <v>27</v>
      </c>
      <c r="L537" s="25"/>
      <c r="M537" s="25"/>
    </row>
    <row r="538" spans="1:17" s="2" customFormat="1" ht="12.75" customHeight="1">
      <c r="A538" s="43" t="s">
        <v>431</v>
      </c>
      <c r="B538" s="1"/>
      <c r="C538" s="1"/>
      <c r="D538" s="1"/>
      <c r="E538" s="1"/>
      <c r="F538" s="1"/>
      <c r="G538" s="1"/>
      <c r="H538" s="1"/>
      <c r="I538" s="1"/>
      <c r="J538" s="1"/>
      <c r="K538" s="1"/>
      <c r="L538" s="1"/>
      <c r="M538" s="1"/>
      <c r="N538" s="1"/>
      <c r="O538" s="1"/>
    </row>
    <row r="539" spans="1:17" ht="51.6" customHeight="1">
      <c r="A539" s="88" t="s">
        <v>115</v>
      </c>
      <c r="B539" s="88" t="s">
        <v>116</v>
      </c>
      <c r="C539" s="89" t="s">
        <v>212</v>
      </c>
      <c r="D539" s="89" t="s">
        <v>119</v>
      </c>
      <c r="E539" s="88" t="s">
        <v>120</v>
      </c>
      <c r="F539" s="88" t="s">
        <v>117</v>
      </c>
      <c r="G539" s="88" t="s">
        <v>447</v>
      </c>
      <c r="H539" s="88" t="s">
        <v>121</v>
      </c>
      <c r="I539" s="90" t="s">
        <v>122</v>
      </c>
      <c r="J539" s="45" t="s">
        <v>214</v>
      </c>
      <c r="K539" s="45" t="s">
        <v>36</v>
      </c>
      <c r="L539" s="45" t="s">
        <v>37</v>
      </c>
      <c r="M539" s="45" t="s">
        <v>126</v>
      </c>
      <c r="N539" s="45" t="s">
        <v>127</v>
      </c>
      <c r="O539" s="45" t="s">
        <v>128</v>
      </c>
    </row>
    <row r="540" spans="1:17" s="2" customFormat="1" ht="14.4" customHeight="1">
      <c r="A540" s="41" t="s">
        <v>2</v>
      </c>
      <c r="B540" s="41" t="s">
        <v>3</v>
      </c>
      <c r="C540" s="41" t="s">
        <v>4</v>
      </c>
      <c r="D540" s="41" t="s">
        <v>5</v>
      </c>
      <c r="E540" s="41" t="s">
        <v>6</v>
      </c>
      <c r="F540" s="41" t="s">
        <v>7</v>
      </c>
      <c r="G540" s="41" t="s">
        <v>8</v>
      </c>
      <c r="H540" s="41" t="s">
        <v>9</v>
      </c>
      <c r="I540" s="48" t="s">
        <v>10</v>
      </c>
      <c r="J540" s="41" t="s">
        <v>11</v>
      </c>
      <c r="K540" s="41" t="s">
        <v>376</v>
      </c>
      <c r="L540" s="41" t="s">
        <v>13</v>
      </c>
      <c r="M540" s="94" t="s">
        <v>216</v>
      </c>
      <c r="N540" s="94" t="s">
        <v>217</v>
      </c>
      <c r="O540" s="94" t="s">
        <v>131</v>
      </c>
    </row>
    <row r="541" spans="1:17" s="2" customFormat="1" ht="55.95" customHeight="1">
      <c r="A541" s="131">
        <v>1</v>
      </c>
      <c r="B541" s="289" t="s">
        <v>333</v>
      </c>
      <c r="C541" s="289">
        <v>19</v>
      </c>
      <c r="D541" s="290" t="s">
        <v>162</v>
      </c>
      <c r="E541" s="380" t="s">
        <v>334</v>
      </c>
      <c r="F541" s="289">
        <v>45</v>
      </c>
      <c r="G541" s="291">
        <f>'[1]PAKIETY-16-38-MODYFIKACJA'!P462</f>
        <v>2448</v>
      </c>
      <c r="H541" s="221"/>
      <c r="I541" s="221"/>
      <c r="J541" s="95">
        <v>1</v>
      </c>
      <c r="K541" s="226">
        <f>ROUND(G541/J541,2)</f>
        <v>2448</v>
      </c>
      <c r="L541" s="324"/>
      <c r="M541" s="103">
        <f>ROUND(K541*L541,2)</f>
        <v>0</v>
      </c>
      <c r="N541" s="222">
        <v>0.08</v>
      </c>
      <c r="O541" s="103">
        <f>ROUND(M541*N541+M541,2)</f>
        <v>0</v>
      </c>
    </row>
    <row r="542" spans="1:17" s="2" customFormat="1" ht="55.95" customHeight="1">
      <c r="A542" s="131">
        <v>2</v>
      </c>
      <c r="B542" s="292" t="s">
        <v>335</v>
      </c>
      <c r="C542" s="292">
        <v>16</v>
      </c>
      <c r="D542" s="292" t="s">
        <v>162</v>
      </c>
      <c r="E542" s="380" t="s">
        <v>334</v>
      </c>
      <c r="F542" s="292">
        <v>45</v>
      </c>
      <c r="G542" s="292">
        <f>'[1]PAKIETY-16-38-MODYFIKACJA'!P463</f>
        <v>360</v>
      </c>
      <c r="H542" s="221"/>
      <c r="I542" s="221"/>
      <c r="J542" s="95">
        <v>1</v>
      </c>
      <c r="K542" s="226">
        <f>ROUND(G542/J542,2)</f>
        <v>360</v>
      </c>
      <c r="L542" s="325"/>
      <c r="M542" s="103">
        <f>ROUND(K542*L542,2)</f>
        <v>0</v>
      </c>
      <c r="N542" s="222">
        <v>0.08</v>
      </c>
      <c r="O542" s="103">
        <f>ROUND(M542*N542+M542,2)</f>
        <v>0</v>
      </c>
      <c r="Q542" s="231"/>
    </row>
    <row r="543" spans="1:17" s="2" customFormat="1" ht="55.95" customHeight="1">
      <c r="A543" s="131">
        <v>3</v>
      </c>
      <c r="B543" s="292" t="s">
        <v>336</v>
      </c>
      <c r="C543" s="292">
        <v>11</v>
      </c>
      <c r="D543" s="292" t="s">
        <v>162</v>
      </c>
      <c r="E543" s="380" t="s">
        <v>334</v>
      </c>
      <c r="F543" s="292">
        <v>45</v>
      </c>
      <c r="G543" s="292">
        <f>'[1]PAKIETY-16-38-MODYFIKACJA'!P464</f>
        <v>216</v>
      </c>
      <c r="H543" s="221"/>
      <c r="I543" s="221"/>
      <c r="J543" s="95">
        <v>1</v>
      </c>
      <c r="K543" s="226">
        <f>ROUND(G543/J543,2)</f>
        <v>216</v>
      </c>
      <c r="L543" s="325"/>
      <c r="M543" s="103">
        <f>ROUND(K543*L543,2)</f>
        <v>0</v>
      </c>
      <c r="N543" s="222">
        <v>0.08</v>
      </c>
      <c r="O543" s="103">
        <f>ROUND(M543*N543+M543,2)</f>
        <v>0</v>
      </c>
      <c r="Q543" s="231"/>
    </row>
    <row r="544" spans="1:17" s="2" customFormat="1" ht="55.95" customHeight="1">
      <c r="A544" s="131">
        <v>4</v>
      </c>
      <c r="B544" s="292" t="s">
        <v>337</v>
      </c>
      <c r="C544" s="292">
        <v>19</v>
      </c>
      <c r="D544" s="292" t="s">
        <v>162</v>
      </c>
      <c r="E544" s="380" t="s">
        <v>334</v>
      </c>
      <c r="F544" s="292">
        <v>45</v>
      </c>
      <c r="G544" s="292">
        <f>'[1]PAKIETY-16-38-MODYFIKACJA'!P465</f>
        <v>720</v>
      </c>
      <c r="H544" s="221"/>
      <c r="I544" s="221"/>
      <c r="J544" s="95">
        <v>1</v>
      </c>
      <c r="K544" s="226">
        <f>ROUND(G544/J544,2)</f>
        <v>720</v>
      </c>
      <c r="L544" s="325"/>
      <c r="M544" s="103">
        <f>ROUND(K544*L544,2)</f>
        <v>0</v>
      </c>
      <c r="N544" s="222">
        <v>0.08</v>
      </c>
      <c r="O544" s="103">
        <f>ROUND(M544*N544+M544,2)</f>
        <v>0</v>
      </c>
      <c r="Q544" s="231"/>
    </row>
    <row r="545" spans="1:17" s="2" customFormat="1" ht="10.8" customHeight="1">
      <c r="A545" s="105"/>
      <c r="B545" s="106"/>
      <c r="C545" s="106"/>
      <c r="D545" s="107"/>
      <c r="E545" s="107"/>
      <c r="F545" s="108"/>
      <c r="G545" s="106"/>
      <c r="H545" s="106"/>
      <c r="I545" s="109"/>
      <c r="J545" s="109"/>
      <c r="K545" s="109"/>
      <c r="L545" s="223" t="s">
        <v>17</v>
      </c>
      <c r="M545" s="111">
        <f>SUM(M541:M544)</f>
        <v>0</v>
      </c>
      <c r="N545" s="109"/>
      <c r="O545" s="157">
        <f>SUM(O541:O544)</f>
        <v>0</v>
      </c>
      <c r="Q545" s="231"/>
    </row>
    <row r="546" spans="1:17" s="4" customFormat="1" ht="9.6" customHeight="1">
      <c r="A546" s="7" t="s">
        <v>18</v>
      </c>
      <c r="B546" s="30" t="s">
        <v>22</v>
      </c>
      <c r="C546" s="6"/>
      <c r="D546" s="5"/>
      <c r="F546" s="6"/>
      <c r="G546" s="9"/>
      <c r="H546" s="10"/>
      <c r="I546" s="9"/>
      <c r="J546" s="6"/>
      <c r="K546" s="31"/>
      <c r="L546" s="11"/>
    </row>
    <row r="547" spans="1:17" s="4" customFormat="1" ht="15" customHeight="1">
      <c r="A547" s="409" t="s">
        <v>23</v>
      </c>
      <c r="B547" s="410"/>
      <c r="C547" s="410"/>
      <c r="D547" s="410"/>
      <c r="E547" s="410"/>
      <c r="F547" s="410"/>
      <c r="G547" s="410"/>
      <c r="H547" s="410"/>
      <c r="I547" s="410"/>
      <c r="J547" s="410"/>
      <c r="K547" s="411"/>
      <c r="L547" s="12"/>
      <c r="M547" s="13" t="s">
        <v>24</v>
      </c>
    </row>
    <row r="548" spans="1:17" s="4" customFormat="1" ht="15" customHeight="1">
      <c r="A548" s="409" t="s">
        <v>25</v>
      </c>
      <c r="B548" s="410"/>
      <c r="C548" s="410"/>
      <c r="D548" s="410"/>
      <c r="E548" s="410"/>
      <c r="F548" s="410"/>
      <c r="G548" s="410"/>
      <c r="H548" s="410"/>
      <c r="I548" s="410"/>
      <c r="J548" s="410"/>
      <c r="K548" s="411"/>
      <c r="L548" s="12"/>
      <c r="M548" s="13" t="s">
        <v>24</v>
      </c>
    </row>
    <row r="549" spans="1:17" s="4" customFormat="1" ht="15" customHeight="1">
      <c r="A549" s="409" t="s">
        <v>26</v>
      </c>
      <c r="B549" s="410"/>
      <c r="C549" s="410"/>
      <c r="D549" s="410"/>
      <c r="E549" s="410"/>
      <c r="F549" s="410"/>
      <c r="G549" s="410"/>
      <c r="H549" s="410"/>
      <c r="I549" s="410"/>
      <c r="J549" s="410"/>
      <c r="K549" s="411"/>
      <c r="L549" s="12"/>
      <c r="M549" s="13" t="s">
        <v>24</v>
      </c>
    </row>
    <row r="550" spans="1:17" s="2" customFormat="1" ht="12.6" customHeight="1">
      <c r="B550" s="113" t="s">
        <v>16</v>
      </c>
      <c r="C550" s="80"/>
      <c r="D550" s="80"/>
      <c r="E550" s="80"/>
      <c r="F550" s="80"/>
      <c r="G550" s="55"/>
      <c r="H550" s="55"/>
      <c r="J550" s="81"/>
      <c r="K550" s="81"/>
      <c r="L550" s="55"/>
    </row>
    <row r="551" spans="1:17" s="2" customFormat="1" ht="13.05" customHeight="1">
      <c r="A551" s="59" t="s">
        <v>18</v>
      </c>
      <c r="B551" s="87" t="s">
        <v>338</v>
      </c>
      <c r="C551" s="42"/>
      <c r="D551" s="42"/>
      <c r="E551" s="42"/>
      <c r="F551" s="42"/>
      <c r="G551" s="302"/>
      <c r="H551" s="302"/>
      <c r="I551" s="87"/>
      <c r="J551" s="116"/>
      <c r="K551" s="81"/>
      <c r="L551" s="82"/>
      <c r="M551" s="81"/>
      <c r="N551" s="55"/>
    </row>
    <row r="552" spans="1:17" s="2" customFormat="1" ht="13.05" customHeight="1">
      <c r="A552" s="59" t="s">
        <v>18</v>
      </c>
      <c r="B552" s="87" t="s">
        <v>339</v>
      </c>
      <c r="C552" s="42"/>
      <c r="D552" s="42"/>
      <c r="E552" s="42"/>
      <c r="F552" s="42"/>
      <c r="G552" s="302"/>
      <c r="H552" s="302"/>
      <c r="I552" s="87"/>
      <c r="J552" s="116"/>
      <c r="K552" s="81"/>
      <c r="L552" s="82"/>
      <c r="M552" s="81"/>
      <c r="N552" s="55"/>
    </row>
    <row r="553" spans="1:17" s="2" customFormat="1" ht="13.05" customHeight="1">
      <c r="A553" s="59" t="s">
        <v>18</v>
      </c>
      <c r="B553" s="87" t="s">
        <v>340</v>
      </c>
      <c r="C553" s="42"/>
      <c r="D553" s="42"/>
      <c r="E553" s="42"/>
      <c r="F553" s="42"/>
      <c r="G553" s="302"/>
      <c r="H553" s="302"/>
      <c r="I553" s="87"/>
      <c r="J553" s="116"/>
      <c r="K553" s="81"/>
      <c r="L553" s="82"/>
      <c r="M553" s="81"/>
      <c r="N553" s="55"/>
    </row>
    <row r="554" spans="1:17" s="2" customFormat="1" ht="13.05" customHeight="1">
      <c r="A554" s="59" t="s">
        <v>18</v>
      </c>
      <c r="B554" s="87" t="s">
        <v>341</v>
      </c>
      <c r="C554" s="42"/>
      <c r="D554" s="42"/>
      <c r="E554" s="42"/>
      <c r="F554" s="42"/>
      <c r="G554" s="302"/>
      <c r="H554" s="302"/>
      <c r="I554" s="87"/>
      <c r="J554" s="116"/>
      <c r="K554" s="81"/>
      <c r="L554" s="82"/>
      <c r="M554" s="81"/>
      <c r="N554" s="55"/>
    </row>
    <row r="555" spans="1:17" s="2" customFormat="1" ht="13.05" customHeight="1">
      <c r="A555" s="59" t="s">
        <v>18</v>
      </c>
      <c r="B555" s="117" t="s">
        <v>372</v>
      </c>
      <c r="C555" s="379"/>
      <c r="D555" s="379"/>
      <c r="E555" s="379"/>
      <c r="F555" s="379"/>
      <c r="G555" s="116"/>
      <c r="H555" s="116"/>
      <c r="J555" s="116"/>
      <c r="K555" s="81"/>
      <c r="L555" s="82"/>
      <c r="M555" s="81"/>
      <c r="N555" s="55"/>
    </row>
    <row r="556" spans="1:17" s="2" customFormat="1" ht="13.05" customHeight="1">
      <c r="A556" s="59" t="s">
        <v>18</v>
      </c>
      <c r="B556" s="83" t="s">
        <v>20</v>
      </c>
      <c r="C556" s="83"/>
      <c r="D556" s="83"/>
      <c r="E556" s="83"/>
      <c r="F556" s="83"/>
      <c r="G556" s="83"/>
      <c r="H556" s="83"/>
      <c r="I556" s="83"/>
    </row>
    <row r="557" spans="1:17" s="2" customFormat="1" ht="13.05" customHeight="1">
      <c r="A557" s="59" t="s">
        <v>18</v>
      </c>
      <c r="B557" s="83" t="s">
        <v>221</v>
      </c>
      <c r="C557" s="83"/>
      <c r="D557" s="83"/>
      <c r="E557" s="83"/>
      <c r="F557" s="83"/>
      <c r="G557" s="83"/>
      <c r="H557" s="83"/>
      <c r="I557" s="83"/>
      <c r="L557" s="83"/>
    </row>
    <row r="558" spans="1:17" s="4" customFormat="1" ht="13.05" customHeight="1">
      <c r="A558" s="15" t="s">
        <v>18</v>
      </c>
      <c r="B558" s="16" t="s">
        <v>28</v>
      </c>
      <c r="C558" s="16"/>
      <c r="D558" s="16"/>
      <c r="E558" s="16"/>
      <c r="F558" s="16"/>
      <c r="G558" s="16"/>
      <c r="H558" s="16"/>
      <c r="I558" s="16"/>
      <c r="J558" s="15"/>
      <c r="K558" s="29"/>
    </row>
    <row r="559" spans="1:17" s="2" customFormat="1" ht="13.05" customHeight="1">
      <c r="A559" s="59" t="s">
        <v>18</v>
      </c>
      <c r="B559" s="432" t="s">
        <v>210</v>
      </c>
      <c r="C559" s="432"/>
      <c r="D559" s="432"/>
      <c r="E559" s="432"/>
      <c r="F559" s="432"/>
      <c r="G559" s="432"/>
      <c r="H559" s="432"/>
      <c r="I559" s="432"/>
      <c r="J559" s="432"/>
      <c r="K559" s="432"/>
      <c r="L559" s="432"/>
      <c r="M559" s="432"/>
      <c r="N559" s="432"/>
      <c r="O559" s="432"/>
    </row>
    <row r="560" spans="1:17" s="2" customFormat="1" ht="13.05" customHeight="1">
      <c r="B560" s="86" t="s">
        <v>222</v>
      </c>
      <c r="C560" s="86"/>
      <c r="D560" s="86"/>
      <c r="E560" s="86"/>
      <c r="F560" s="86"/>
      <c r="G560" s="86"/>
      <c r="H560" s="86"/>
      <c r="I560" s="86"/>
      <c r="J560" s="86"/>
      <c r="K560" s="86"/>
      <c r="L560" s="86"/>
      <c r="M560" s="86"/>
      <c r="N560" s="86"/>
      <c r="O560" s="86"/>
    </row>
    <row r="561" spans="1:17" s="2" customFormat="1" ht="13.05" customHeight="1">
      <c r="A561" s="59"/>
      <c r="B561" s="84" t="s">
        <v>211</v>
      </c>
      <c r="C561" s="85"/>
      <c r="D561" s="85"/>
      <c r="E561" s="85"/>
      <c r="F561" s="85"/>
      <c r="G561" s="85"/>
      <c r="H561" s="85"/>
      <c r="I561" s="85"/>
      <c r="J561" s="85"/>
      <c r="K561" s="122"/>
      <c r="L561" s="122"/>
      <c r="M561" s="124"/>
      <c r="N561" s="86"/>
      <c r="O561" s="86"/>
    </row>
    <row r="562" spans="1:17" s="4" customFormat="1">
      <c r="H562" s="25"/>
      <c r="I562" s="25"/>
      <c r="J562" s="26"/>
      <c r="K562" s="27" t="s">
        <v>27</v>
      </c>
      <c r="L562" s="25"/>
      <c r="M562" s="25"/>
    </row>
    <row r="563" spans="1:17" s="2" customFormat="1" ht="12.75" customHeight="1">
      <c r="A563" s="43" t="s">
        <v>432</v>
      </c>
      <c r="B563" s="1"/>
      <c r="C563" s="1"/>
      <c r="D563" s="1"/>
      <c r="E563" s="1"/>
      <c r="F563" s="1"/>
      <c r="G563" s="36"/>
      <c r="H563" s="36"/>
      <c r="I563" s="36"/>
      <c r="J563" s="36"/>
      <c r="K563" s="36"/>
      <c r="L563" s="36"/>
      <c r="M563" s="36"/>
      <c r="N563" s="36"/>
      <c r="O563" s="36"/>
    </row>
    <row r="564" spans="1:17" ht="51">
      <c r="A564" s="88" t="s">
        <v>115</v>
      </c>
      <c r="B564" s="88" t="s">
        <v>116</v>
      </c>
      <c r="C564" s="89" t="s">
        <v>212</v>
      </c>
      <c r="D564" s="89" t="s">
        <v>119</v>
      </c>
      <c r="E564" s="88" t="s">
        <v>120</v>
      </c>
      <c r="F564" s="88" t="s">
        <v>117</v>
      </c>
      <c r="G564" s="88" t="s">
        <v>447</v>
      </c>
      <c r="H564" s="88" t="s">
        <v>121</v>
      </c>
      <c r="I564" s="90" t="s">
        <v>122</v>
      </c>
      <c r="J564" s="45" t="s">
        <v>214</v>
      </c>
      <c r="K564" s="45" t="s">
        <v>36</v>
      </c>
      <c r="L564" s="45" t="s">
        <v>37</v>
      </c>
      <c r="M564" s="45" t="s">
        <v>126</v>
      </c>
      <c r="N564" s="45" t="s">
        <v>127</v>
      </c>
      <c r="O564" s="45" t="s">
        <v>128</v>
      </c>
    </row>
    <row r="565" spans="1:17" s="2" customFormat="1" ht="14.4" customHeight="1">
      <c r="A565" s="41" t="s">
        <v>2</v>
      </c>
      <c r="B565" s="41" t="s">
        <v>3</v>
      </c>
      <c r="C565" s="41" t="s">
        <v>4</v>
      </c>
      <c r="D565" s="41" t="s">
        <v>5</v>
      </c>
      <c r="E565" s="41" t="s">
        <v>6</v>
      </c>
      <c r="F565" s="41" t="s">
        <v>7</v>
      </c>
      <c r="G565" s="41" t="s">
        <v>8</v>
      </c>
      <c r="H565" s="41" t="s">
        <v>9</v>
      </c>
      <c r="I565" s="48" t="s">
        <v>10</v>
      </c>
      <c r="J565" s="41" t="s">
        <v>11</v>
      </c>
      <c r="K565" s="41" t="s">
        <v>376</v>
      </c>
      <c r="L565" s="41" t="s">
        <v>13</v>
      </c>
      <c r="M565" s="94" t="s">
        <v>216</v>
      </c>
      <c r="N565" s="94" t="s">
        <v>217</v>
      </c>
      <c r="O565" s="94" t="s">
        <v>131</v>
      </c>
    </row>
    <row r="566" spans="1:17" s="2" customFormat="1" ht="40.200000000000003" customHeight="1">
      <c r="A566" s="131">
        <v>1</v>
      </c>
      <c r="B566" s="289" t="s">
        <v>333</v>
      </c>
      <c r="C566" s="289">
        <v>19</v>
      </c>
      <c r="D566" s="290" t="s">
        <v>162</v>
      </c>
      <c r="E566" s="289" t="s">
        <v>342</v>
      </c>
      <c r="F566" s="289">
        <v>45</v>
      </c>
      <c r="G566" s="289">
        <f>'[1]PAKIETY-16-38-MODYFIKACJA'!P481</f>
        <v>288</v>
      </c>
      <c r="H566" s="221"/>
      <c r="I566" s="221"/>
      <c r="J566" s="162">
        <v>1</v>
      </c>
      <c r="K566" s="226">
        <f>ROUND(G566/J566,2)</f>
        <v>288</v>
      </c>
      <c r="L566" s="324"/>
      <c r="M566" s="103">
        <f>ROUND(K566*L566,2)</f>
        <v>0</v>
      </c>
      <c r="N566" s="222">
        <v>0.08</v>
      </c>
      <c r="O566" s="103">
        <f>ROUND(M566*N566+M566,2)</f>
        <v>0</v>
      </c>
    </row>
    <row r="567" spans="1:17" s="2" customFormat="1" ht="33" customHeight="1">
      <c r="A567" s="131">
        <v>2</v>
      </c>
      <c r="B567" s="292" t="s">
        <v>335</v>
      </c>
      <c r="C567" s="293">
        <v>16</v>
      </c>
      <c r="D567" s="290" t="s">
        <v>162</v>
      </c>
      <c r="E567" s="289" t="s">
        <v>342</v>
      </c>
      <c r="F567" s="292">
        <v>45</v>
      </c>
      <c r="G567" s="292">
        <f>'[1]PAKIETY-16-38-MODYFIKACJA'!P482</f>
        <v>216</v>
      </c>
      <c r="H567" s="221"/>
      <c r="I567" s="221"/>
      <c r="J567" s="162">
        <v>1</v>
      </c>
      <c r="K567" s="226">
        <f>ROUND(G567/J567,2)</f>
        <v>216</v>
      </c>
      <c r="L567" s="325"/>
      <c r="M567" s="103">
        <f>ROUND(K567*L567,2)</f>
        <v>0</v>
      </c>
      <c r="N567" s="222">
        <v>0.08</v>
      </c>
      <c r="O567" s="103">
        <f>ROUND(M567*N567+M567,2)</f>
        <v>0</v>
      </c>
      <c r="Q567" s="231"/>
    </row>
    <row r="568" spans="1:17" s="2" customFormat="1" ht="33" customHeight="1">
      <c r="A568" s="131">
        <v>3</v>
      </c>
      <c r="B568" s="292" t="s">
        <v>337</v>
      </c>
      <c r="C568" s="292">
        <v>19</v>
      </c>
      <c r="D568" s="289" t="s">
        <v>162</v>
      </c>
      <c r="E568" s="289" t="s">
        <v>342</v>
      </c>
      <c r="F568" s="292">
        <v>45</v>
      </c>
      <c r="G568" s="292">
        <f>'[1]PAKIETY-16-38-MODYFIKACJA'!P483</f>
        <v>288</v>
      </c>
      <c r="H568" s="221"/>
      <c r="I568" s="221"/>
      <c r="J568" s="162">
        <v>1</v>
      </c>
      <c r="K568" s="226">
        <f>ROUND(G568/J568,2)</f>
        <v>288</v>
      </c>
      <c r="L568" s="325"/>
      <c r="M568" s="103">
        <f>ROUND(K568*L568,2)</f>
        <v>0</v>
      </c>
      <c r="N568" s="222">
        <v>0.08</v>
      </c>
      <c r="O568" s="103">
        <f>ROUND(M568*N568+M568,2)</f>
        <v>0</v>
      </c>
      <c r="Q568" s="231"/>
    </row>
    <row r="569" spans="1:17" s="2" customFormat="1" ht="33" customHeight="1">
      <c r="A569" s="105"/>
      <c r="B569" s="106"/>
      <c r="C569" s="106"/>
      <c r="D569" s="107"/>
      <c r="E569" s="107"/>
      <c r="F569" s="108"/>
      <c r="G569" s="106"/>
      <c r="H569" s="106"/>
      <c r="I569" s="109"/>
      <c r="J569" s="109"/>
      <c r="K569" s="109"/>
      <c r="L569" s="223" t="s">
        <v>17</v>
      </c>
      <c r="M569" s="111">
        <f>SUM(M566:M568)</f>
        <v>0</v>
      </c>
      <c r="N569" s="109"/>
      <c r="O569" s="157">
        <f>SUM(O566:O568)</f>
        <v>0</v>
      </c>
      <c r="Q569" s="231"/>
    </row>
    <row r="570" spans="1:17" s="4" customFormat="1" ht="9.6" customHeight="1">
      <c r="A570" s="7" t="s">
        <v>18</v>
      </c>
      <c r="B570" s="30" t="s">
        <v>22</v>
      </c>
      <c r="C570" s="6"/>
      <c r="D570" s="5"/>
      <c r="F570" s="6"/>
      <c r="G570" s="9"/>
      <c r="H570" s="10"/>
      <c r="I570" s="9"/>
      <c r="J570" s="6"/>
      <c r="K570" s="31"/>
      <c r="L570" s="11"/>
    </row>
    <row r="571" spans="1:17" s="4" customFormat="1" ht="15" customHeight="1">
      <c r="A571" s="409" t="s">
        <v>23</v>
      </c>
      <c r="B571" s="410"/>
      <c r="C571" s="410"/>
      <c r="D571" s="410"/>
      <c r="E571" s="410"/>
      <c r="F571" s="410"/>
      <c r="G571" s="410"/>
      <c r="H571" s="410"/>
      <c r="I571" s="410"/>
      <c r="J571" s="410"/>
      <c r="K571" s="411"/>
      <c r="L571" s="12"/>
      <c r="M571" s="13" t="s">
        <v>24</v>
      </c>
    </row>
    <row r="572" spans="1:17" s="4" customFormat="1" ht="15" customHeight="1">
      <c r="A572" s="409" t="s">
        <v>25</v>
      </c>
      <c r="B572" s="410"/>
      <c r="C572" s="410"/>
      <c r="D572" s="410"/>
      <c r="E572" s="410"/>
      <c r="F572" s="410"/>
      <c r="G572" s="410"/>
      <c r="H572" s="410"/>
      <c r="I572" s="410"/>
      <c r="J572" s="410"/>
      <c r="K572" s="411"/>
      <c r="L572" s="12"/>
      <c r="M572" s="13" t="s">
        <v>24</v>
      </c>
    </row>
    <row r="573" spans="1:17" s="4" customFormat="1" ht="15" customHeight="1">
      <c r="A573" s="409" t="s">
        <v>26</v>
      </c>
      <c r="B573" s="410"/>
      <c r="C573" s="410"/>
      <c r="D573" s="410"/>
      <c r="E573" s="410"/>
      <c r="F573" s="410"/>
      <c r="G573" s="410"/>
      <c r="H573" s="410"/>
      <c r="I573" s="410"/>
      <c r="J573" s="410"/>
      <c r="K573" s="411"/>
      <c r="L573" s="12"/>
      <c r="M573" s="13" t="s">
        <v>24</v>
      </c>
    </row>
    <row r="574" spans="1:17" s="2" customFormat="1" ht="18" customHeight="1">
      <c r="B574" s="113" t="s">
        <v>16</v>
      </c>
      <c r="C574" s="80"/>
      <c r="D574" s="80"/>
      <c r="E574" s="80"/>
      <c r="F574" s="80"/>
      <c r="G574" s="55"/>
      <c r="H574" s="55"/>
      <c r="J574" s="81"/>
      <c r="K574" s="81"/>
      <c r="L574" s="55"/>
    </row>
    <row r="575" spans="1:17" s="2" customFormat="1" ht="15" customHeight="1">
      <c r="A575" s="59" t="s">
        <v>18</v>
      </c>
      <c r="B575" s="117" t="s">
        <v>372</v>
      </c>
      <c r="C575" s="379"/>
      <c r="D575" s="379"/>
      <c r="E575" s="379"/>
      <c r="F575" s="379"/>
      <c r="G575" s="116"/>
      <c r="H575" s="116"/>
      <c r="J575" s="116"/>
      <c r="K575" s="81"/>
      <c r="L575" s="82"/>
      <c r="M575" s="81"/>
      <c r="N575" s="55"/>
    </row>
    <row r="576" spans="1:17" s="2" customFormat="1" ht="15" customHeight="1">
      <c r="A576" s="59" t="s">
        <v>18</v>
      </c>
      <c r="B576" s="83" t="s">
        <v>20</v>
      </c>
      <c r="C576" s="83"/>
      <c r="D576" s="83"/>
      <c r="E576" s="83"/>
      <c r="F576" s="83"/>
      <c r="G576" s="83"/>
      <c r="H576" s="83"/>
      <c r="I576" s="83"/>
    </row>
    <row r="577" spans="1:17" s="2" customFormat="1" ht="15" customHeight="1">
      <c r="A577" s="59" t="s">
        <v>18</v>
      </c>
      <c r="B577" s="83" t="s">
        <v>221</v>
      </c>
      <c r="C577" s="83"/>
      <c r="D577" s="83"/>
      <c r="E577" s="83"/>
      <c r="F577" s="83"/>
      <c r="G577" s="83"/>
      <c r="H577" s="83"/>
      <c r="I577" s="83"/>
      <c r="L577" s="83"/>
    </row>
    <row r="578" spans="1:17" s="4" customFormat="1">
      <c r="A578" s="15" t="s">
        <v>18</v>
      </c>
      <c r="B578" s="16" t="s">
        <v>28</v>
      </c>
      <c r="C578" s="16"/>
      <c r="D578" s="16"/>
      <c r="E578" s="16"/>
      <c r="F578" s="16"/>
      <c r="G578" s="16"/>
      <c r="H578" s="16"/>
      <c r="I578" s="16"/>
      <c r="J578" s="15"/>
      <c r="K578" s="29"/>
    </row>
    <row r="579" spans="1:17" s="2" customFormat="1" ht="15" customHeight="1">
      <c r="A579" s="59" t="s">
        <v>18</v>
      </c>
      <c r="B579" s="432" t="s">
        <v>210</v>
      </c>
      <c r="C579" s="432"/>
      <c r="D579" s="432"/>
      <c r="E579" s="432"/>
      <c r="F579" s="432"/>
      <c r="G579" s="432"/>
      <c r="H579" s="432"/>
      <c r="I579" s="432"/>
      <c r="J579" s="432"/>
      <c r="K579" s="432"/>
      <c r="L579" s="432"/>
      <c r="M579" s="432"/>
      <c r="N579" s="432"/>
      <c r="O579" s="432"/>
    </row>
    <row r="580" spans="1:17" s="2" customFormat="1" ht="15" customHeight="1">
      <c r="B580" s="86" t="s">
        <v>222</v>
      </c>
      <c r="C580" s="86"/>
      <c r="D580" s="86"/>
      <c r="E580" s="86"/>
      <c r="F580" s="86"/>
      <c r="G580" s="86"/>
      <c r="H580" s="86"/>
      <c r="I580" s="86"/>
      <c r="J580" s="86"/>
      <c r="K580" s="86"/>
      <c r="L580" s="86"/>
      <c r="M580" s="86"/>
      <c r="N580" s="86"/>
      <c r="O580" s="86"/>
    </row>
    <row r="581" spans="1:17" s="2" customFormat="1" ht="15" customHeight="1">
      <c r="A581" s="59"/>
      <c r="B581" s="84" t="s">
        <v>211</v>
      </c>
      <c r="C581" s="85"/>
      <c r="D581" s="85"/>
      <c r="E581" s="85"/>
      <c r="F581" s="85"/>
      <c r="G581" s="85"/>
      <c r="H581" s="85"/>
      <c r="I581" s="85"/>
      <c r="J581" s="85"/>
      <c r="K581" s="122"/>
      <c r="L581" s="122"/>
      <c r="M581" s="124"/>
      <c r="N581" s="86"/>
      <c r="O581" s="86"/>
    </row>
    <row r="582" spans="1:17" s="2" customFormat="1" ht="15" customHeight="1">
      <c r="A582" s="59"/>
      <c r="B582" s="64"/>
      <c r="C582" s="64"/>
      <c r="D582" s="64"/>
      <c r="E582" s="64"/>
      <c r="F582" s="64"/>
      <c r="G582" s="64"/>
      <c r="H582" s="64"/>
      <c r="I582" s="64"/>
      <c r="J582" s="64"/>
      <c r="K582" s="224"/>
      <c r="L582" s="224"/>
      <c r="M582" s="224"/>
      <c r="N582" s="148"/>
    </row>
    <row r="583" spans="1:17" s="4" customFormat="1">
      <c r="H583" s="25"/>
      <c r="I583" s="25"/>
      <c r="J583" s="26"/>
      <c r="K583" s="27" t="s">
        <v>27</v>
      </c>
      <c r="L583" s="25"/>
      <c r="M583" s="25"/>
    </row>
    <row r="584" spans="1:17" s="2" customFormat="1" ht="12.75" customHeight="1">
      <c r="A584" s="43" t="s">
        <v>433</v>
      </c>
      <c r="B584" s="1"/>
      <c r="C584" s="1"/>
      <c r="D584" s="1"/>
      <c r="E584" s="1"/>
      <c r="F584" s="1"/>
      <c r="G584" s="1"/>
      <c r="H584" s="1"/>
      <c r="I584" s="1"/>
      <c r="J584" s="1"/>
      <c r="K584" s="1"/>
      <c r="L584" s="1"/>
      <c r="M584" s="1"/>
      <c r="N584" s="1"/>
      <c r="O584" s="1"/>
    </row>
    <row r="585" spans="1:17" ht="51">
      <c r="A585" s="88" t="s">
        <v>115</v>
      </c>
      <c r="B585" s="88" t="s">
        <v>116</v>
      </c>
      <c r="C585" s="89" t="s">
        <v>212</v>
      </c>
      <c r="D585" s="89" t="s">
        <v>119</v>
      </c>
      <c r="E585" s="88" t="s">
        <v>120</v>
      </c>
      <c r="F585" s="88" t="s">
        <v>117</v>
      </c>
      <c r="G585" s="88" t="s">
        <v>447</v>
      </c>
      <c r="H585" s="88" t="s">
        <v>121</v>
      </c>
      <c r="I585" s="90" t="s">
        <v>122</v>
      </c>
      <c r="J585" s="45" t="s">
        <v>214</v>
      </c>
      <c r="K585" s="45" t="s">
        <v>36</v>
      </c>
      <c r="L585" s="45" t="s">
        <v>37</v>
      </c>
      <c r="M585" s="45" t="s">
        <v>126</v>
      </c>
      <c r="N585" s="45" t="s">
        <v>127</v>
      </c>
      <c r="O585" s="45" t="s">
        <v>128</v>
      </c>
    </row>
    <row r="586" spans="1:17" s="2" customFormat="1" ht="16.95" customHeight="1">
      <c r="A586" s="41" t="s">
        <v>2</v>
      </c>
      <c r="B586" s="41" t="s">
        <v>3</v>
      </c>
      <c r="C586" s="41" t="s">
        <v>4</v>
      </c>
      <c r="D586" s="41" t="s">
        <v>5</v>
      </c>
      <c r="E586" s="41" t="s">
        <v>6</v>
      </c>
      <c r="F586" s="41" t="s">
        <v>7</v>
      </c>
      <c r="G586" s="41" t="s">
        <v>8</v>
      </c>
      <c r="H586" s="41" t="s">
        <v>9</v>
      </c>
      <c r="I586" s="48" t="s">
        <v>10</v>
      </c>
      <c r="J586" s="41" t="s">
        <v>11</v>
      </c>
      <c r="K586" s="41" t="s">
        <v>376</v>
      </c>
      <c r="L586" s="41" t="s">
        <v>13</v>
      </c>
      <c r="M586" s="94" t="s">
        <v>216</v>
      </c>
      <c r="N586" s="94" t="s">
        <v>217</v>
      </c>
      <c r="O586" s="94" t="s">
        <v>131</v>
      </c>
    </row>
    <row r="587" spans="1:17" s="2" customFormat="1" ht="15" customHeight="1">
      <c r="A587" s="131">
        <v>1</v>
      </c>
      <c r="B587" s="39" t="s">
        <v>146</v>
      </c>
      <c r="C587" s="39">
        <v>30</v>
      </c>
      <c r="D587" s="229" t="s">
        <v>162</v>
      </c>
      <c r="E587" s="39" t="s">
        <v>163</v>
      </c>
      <c r="F587" s="39">
        <v>75</v>
      </c>
      <c r="G587" s="39">
        <f>'[1]PAKIETY-16-38-MODYFIKACJA'!P496</f>
        <v>48</v>
      </c>
      <c r="H587" s="221"/>
      <c r="I587" s="221"/>
      <c r="J587" s="162">
        <v>1</v>
      </c>
      <c r="K587" s="226">
        <f>ROUND(G587/J587,2)</f>
        <v>48</v>
      </c>
      <c r="L587" s="260"/>
      <c r="M587" s="103">
        <f>ROUND(K587*L587,2)</f>
        <v>0</v>
      </c>
      <c r="N587" s="222">
        <v>0.08</v>
      </c>
      <c r="O587" s="103">
        <f>ROUND(M587*N587+M587,2)</f>
        <v>0</v>
      </c>
    </row>
    <row r="588" spans="1:17" s="2" customFormat="1" ht="33" customHeight="1">
      <c r="A588" s="131">
        <v>2</v>
      </c>
      <c r="B588" s="39" t="s">
        <v>143</v>
      </c>
      <c r="C588" s="44" t="s">
        <v>343</v>
      </c>
      <c r="D588" s="229" t="s">
        <v>162</v>
      </c>
      <c r="E588" s="39" t="s">
        <v>163</v>
      </c>
      <c r="F588" s="39">
        <v>45</v>
      </c>
      <c r="G588" s="39">
        <f>'[1]PAKIETY-16-38-MODYFIKACJA'!P497</f>
        <v>72</v>
      </c>
      <c r="H588" s="221"/>
      <c r="I588" s="221"/>
      <c r="J588" s="162">
        <v>1</v>
      </c>
      <c r="K588" s="226">
        <f>ROUND(G588/J588,2)</f>
        <v>72</v>
      </c>
      <c r="L588" s="260"/>
      <c r="M588" s="103">
        <f>ROUND(K588*L588,2)</f>
        <v>0</v>
      </c>
      <c r="N588" s="222">
        <v>0.08</v>
      </c>
      <c r="O588" s="103">
        <f>ROUND(M588*N588+M588,2)</f>
        <v>0</v>
      </c>
      <c r="Q588" s="231"/>
    </row>
    <row r="589" spans="1:17" s="2" customFormat="1" ht="33" customHeight="1">
      <c r="A589" s="131">
        <v>3</v>
      </c>
      <c r="B589" s="39" t="s">
        <v>157</v>
      </c>
      <c r="C589" s="44" t="s">
        <v>343</v>
      </c>
      <c r="D589" s="229" t="s">
        <v>162</v>
      </c>
      <c r="E589" s="39" t="s">
        <v>163</v>
      </c>
      <c r="F589" s="39">
        <v>45</v>
      </c>
      <c r="G589" s="39">
        <f>'[1]PAKIETY-16-38-MODYFIKACJA'!P498</f>
        <v>120</v>
      </c>
      <c r="H589" s="221"/>
      <c r="I589" s="221"/>
      <c r="J589" s="162">
        <v>1</v>
      </c>
      <c r="K589" s="226">
        <f>ROUND(G589/J589,2)</f>
        <v>120</v>
      </c>
      <c r="L589" s="260"/>
      <c r="M589" s="103">
        <f>ROUND(K589*L589,2)</f>
        <v>0</v>
      </c>
      <c r="N589" s="222">
        <v>0.08</v>
      </c>
      <c r="O589" s="103">
        <f>ROUND(M589*N589+M589,2)</f>
        <v>0</v>
      </c>
      <c r="Q589" s="231"/>
    </row>
    <row r="590" spans="1:17" s="2" customFormat="1" ht="33" customHeight="1">
      <c r="A590" s="131">
        <v>4</v>
      </c>
      <c r="B590" s="39" t="s">
        <v>157</v>
      </c>
      <c r="C590" s="39">
        <v>16</v>
      </c>
      <c r="D590" s="229" t="s">
        <v>162</v>
      </c>
      <c r="E590" s="39" t="s">
        <v>163</v>
      </c>
      <c r="F590" s="39">
        <v>45</v>
      </c>
      <c r="G590" s="39">
        <f>'[1]PAKIETY-16-38-MODYFIKACJA'!P499</f>
        <v>144</v>
      </c>
      <c r="H590" s="221"/>
      <c r="I590" s="221"/>
      <c r="J590" s="162">
        <v>1</v>
      </c>
      <c r="K590" s="226">
        <f>ROUND(G590/J590,2)</f>
        <v>144</v>
      </c>
      <c r="L590" s="260"/>
      <c r="M590" s="103">
        <f>ROUND(K590*L590,2)</f>
        <v>0</v>
      </c>
      <c r="N590" s="222">
        <v>0.08</v>
      </c>
      <c r="O590" s="103">
        <f>ROUND(M590*N590+M590,2)</f>
        <v>0</v>
      </c>
      <c r="Q590" s="231"/>
    </row>
    <row r="591" spans="1:17" s="2" customFormat="1" ht="33" customHeight="1">
      <c r="A591" s="105"/>
      <c r="B591" s="106"/>
      <c r="C591" s="106"/>
      <c r="D591" s="107"/>
      <c r="E591" s="107"/>
      <c r="F591" s="108"/>
      <c r="G591" s="106"/>
      <c r="H591" s="106"/>
      <c r="I591" s="109"/>
      <c r="J591" s="109"/>
      <c r="K591" s="109"/>
      <c r="L591" s="223" t="s">
        <v>17</v>
      </c>
      <c r="M591" s="111">
        <f>SUM(M587:M590)</f>
        <v>0</v>
      </c>
      <c r="N591" s="109"/>
      <c r="O591" s="157">
        <f>SUM(O587:O590)</f>
        <v>0</v>
      </c>
      <c r="Q591" s="231"/>
    </row>
    <row r="592" spans="1:17" s="4" customFormat="1" ht="9.6" customHeight="1">
      <c r="A592" s="7" t="s">
        <v>18</v>
      </c>
      <c r="B592" s="30" t="s">
        <v>22</v>
      </c>
      <c r="C592" s="6"/>
      <c r="D592" s="5"/>
      <c r="F592" s="6"/>
      <c r="G592" s="9"/>
      <c r="H592" s="10"/>
      <c r="I592" s="9"/>
      <c r="J592" s="6"/>
      <c r="K592" s="31"/>
      <c r="L592" s="11"/>
    </row>
    <row r="593" spans="1:15" s="4" customFormat="1" ht="15" customHeight="1">
      <c r="A593" s="409" t="s">
        <v>23</v>
      </c>
      <c r="B593" s="410"/>
      <c r="C593" s="410"/>
      <c r="D593" s="410"/>
      <c r="E593" s="410"/>
      <c r="F593" s="410"/>
      <c r="G593" s="410"/>
      <c r="H593" s="410"/>
      <c r="I593" s="410"/>
      <c r="J593" s="410"/>
      <c r="K593" s="411"/>
      <c r="L593" s="12"/>
      <c r="M593" s="13" t="s">
        <v>24</v>
      </c>
    </row>
    <row r="594" spans="1:15" s="4" customFormat="1" ht="15" customHeight="1">
      <c r="A594" s="409" t="s">
        <v>25</v>
      </c>
      <c r="B594" s="410"/>
      <c r="C594" s="410"/>
      <c r="D594" s="410"/>
      <c r="E594" s="410"/>
      <c r="F594" s="410"/>
      <c r="G594" s="410"/>
      <c r="H594" s="410"/>
      <c r="I594" s="410"/>
      <c r="J594" s="410"/>
      <c r="K594" s="411"/>
      <c r="L594" s="12"/>
      <c r="M594" s="13" t="s">
        <v>24</v>
      </c>
    </row>
    <row r="595" spans="1:15" s="4" customFormat="1" ht="15" customHeight="1">
      <c r="A595" s="409" t="s">
        <v>26</v>
      </c>
      <c r="B595" s="410"/>
      <c r="C595" s="410"/>
      <c r="D595" s="410"/>
      <c r="E595" s="410"/>
      <c r="F595" s="410"/>
      <c r="G595" s="410"/>
      <c r="H595" s="410"/>
      <c r="I595" s="410"/>
      <c r="J595" s="410"/>
      <c r="K595" s="411"/>
      <c r="L595" s="12"/>
      <c r="M595" s="13" t="s">
        <v>24</v>
      </c>
    </row>
    <row r="596" spans="1:15" s="2" customFormat="1" ht="18" customHeight="1">
      <c r="B596" s="113" t="s">
        <v>16</v>
      </c>
      <c r="C596" s="80"/>
      <c r="D596" s="80"/>
      <c r="E596" s="80"/>
      <c r="F596" s="80"/>
      <c r="G596" s="55"/>
      <c r="H596" s="55"/>
      <c r="J596" s="81"/>
      <c r="K596" s="81"/>
      <c r="L596" s="55"/>
    </row>
    <row r="597" spans="1:15" s="2" customFormat="1" ht="18" customHeight="1">
      <c r="A597" s="59" t="s">
        <v>18</v>
      </c>
      <c r="B597" s="87" t="s">
        <v>344</v>
      </c>
      <c r="C597" s="42"/>
      <c r="D597" s="42"/>
      <c r="E597" s="42"/>
      <c r="F597" s="42"/>
      <c r="G597" s="302"/>
      <c r="H597" s="302"/>
      <c r="I597" s="87"/>
      <c r="J597" s="230"/>
      <c r="K597" s="230"/>
      <c r="L597" s="302"/>
      <c r="M597" s="87"/>
      <c r="N597" s="87"/>
      <c r="O597" s="87"/>
    </row>
    <row r="598" spans="1:15" s="2" customFormat="1" ht="18" customHeight="1">
      <c r="A598" s="59" t="s">
        <v>18</v>
      </c>
      <c r="B598" s="87" t="s">
        <v>345</v>
      </c>
      <c r="C598" s="42"/>
      <c r="D598" s="42"/>
      <c r="E598" s="42"/>
      <c r="F598" s="42"/>
      <c r="G598" s="302"/>
      <c r="H598" s="302"/>
      <c r="I598" s="87"/>
      <c r="J598" s="230"/>
      <c r="K598" s="230"/>
      <c r="L598" s="302"/>
      <c r="M598" s="87"/>
      <c r="N598" s="87"/>
      <c r="O598" s="87"/>
    </row>
    <row r="599" spans="1:15" s="2" customFormat="1" ht="15" customHeight="1">
      <c r="A599" s="59" t="s">
        <v>18</v>
      </c>
      <c r="B599" s="83" t="s">
        <v>20</v>
      </c>
      <c r="C599" s="83"/>
      <c r="D599" s="83"/>
      <c r="E599" s="83"/>
      <c r="F599" s="83"/>
      <c r="G599" s="83"/>
      <c r="H599" s="83"/>
      <c r="I599" s="83"/>
    </row>
    <row r="600" spans="1:15" s="2" customFormat="1" ht="15" customHeight="1">
      <c r="A600" s="59" t="s">
        <v>18</v>
      </c>
      <c r="B600" s="83" t="s">
        <v>221</v>
      </c>
      <c r="C600" s="83"/>
      <c r="D600" s="83"/>
      <c r="E600" s="83"/>
      <c r="F600" s="83"/>
      <c r="G600" s="83"/>
      <c r="H600" s="83"/>
      <c r="I600" s="83"/>
      <c r="L600" s="83"/>
    </row>
    <row r="601" spans="1:15" s="4" customFormat="1">
      <c r="A601" s="15" t="s">
        <v>18</v>
      </c>
      <c r="B601" s="16" t="s">
        <v>30</v>
      </c>
      <c r="C601" s="16"/>
      <c r="D601" s="16"/>
      <c r="E601" s="16"/>
      <c r="F601" s="16"/>
      <c r="G601" s="16"/>
      <c r="H601" s="16"/>
      <c r="I601" s="16"/>
      <c r="J601" s="15"/>
      <c r="K601" s="29"/>
    </row>
    <row r="602" spans="1:15" s="2" customFormat="1" ht="15" customHeight="1">
      <c r="A602" s="59" t="s">
        <v>18</v>
      </c>
      <c r="B602" s="432" t="s">
        <v>210</v>
      </c>
      <c r="C602" s="432"/>
      <c r="D602" s="432"/>
      <c r="E602" s="432"/>
      <c r="F602" s="432"/>
      <c r="G602" s="432"/>
      <c r="H602" s="432"/>
      <c r="I602" s="432"/>
      <c r="J602" s="432"/>
      <c r="K602" s="432"/>
      <c r="L602" s="432"/>
      <c r="M602" s="432"/>
      <c r="N602" s="432"/>
      <c r="O602" s="432"/>
    </row>
    <row r="603" spans="1:15" s="2" customFormat="1" ht="15" customHeight="1">
      <c r="B603" s="86" t="s">
        <v>222</v>
      </c>
      <c r="C603" s="86"/>
      <c r="D603" s="86"/>
      <c r="E603" s="86"/>
      <c r="F603" s="86"/>
      <c r="G603" s="86"/>
      <c r="H603" s="86"/>
      <c r="I603" s="86"/>
      <c r="J603" s="86"/>
      <c r="K603" s="86"/>
      <c r="L603" s="86"/>
      <c r="M603" s="86"/>
      <c r="N603" s="86"/>
      <c r="O603" s="86"/>
    </row>
    <row r="604" spans="1:15" s="2" customFormat="1" ht="15" customHeight="1">
      <c r="A604" s="59"/>
      <c r="B604" s="84" t="s">
        <v>211</v>
      </c>
      <c r="C604" s="85"/>
      <c r="D604" s="85"/>
      <c r="E604" s="85"/>
      <c r="F604" s="85"/>
      <c r="G604" s="85"/>
      <c r="H604" s="85"/>
      <c r="I604" s="85"/>
      <c r="J604" s="85"/>
      <c r="K604" s="122"/>
      <c r="L604" s="122"/>
      <c r="M604" s="124"/>
      <c r="N604" s="86"/>
      <c r="O604" s="86"/>
    </row>
    <row r="605" spans="1:15" s="2" customFormat="1" ht="15" customHeight="1">
      <c r="A605" s="59"/>
      <c r="B605" s="64"/>
      <c r="C605" s="64"/>
      <c r="D605" s="64"/>
      <c r="E605" s="64"/>
      <c r="F605" s="64"/>
      <c r="G605" s="64"/>
      <c r="H605" s="64"/>
      <c r="I605" s="64"/>
      <c r="J605" s="64"/>
      <c r="K605" s="224"/>
      <c r="L605" s="224"/>
      <c r="M605" s="224"/>
      <c r="N605" s="148"/>
    </row>
    <row r="606" spans="1:15" s="4" customFormat="1">
      <c r="H606" s="25"/>
      <c r="I606" s="25"/>
      <c r="J606" s="26"/>
      <c r="K606" s="27" t="s">
        <v>27</v>
      </c>
      <c r="L606" s="25"/>
      <c r="M606" s="25"/>
    </row>
    <row r="607" spans="1:15" s="2" customFormat="1" ht="12.75" customHeight="1">
      <c r="A607" s="381" t="s">
        <v>434</v>
      </c>
      <c r="B607" s="382"/>
      <c r="C607" s="382"/>
      <c r="D607" s="382"/>
      <c r="E607" s="382"/>
      <c r="F607" s="382"/>
      <c r="G607" s="382"/>
      <c r="H607" s="382"/>
      <c r="I607" s="382"/>
      <c r="J607" s="382"/>
      <c r="K607" s="382"/>
      <c r="L607" s="382"/>
      <c r="M607" s="382"/>
      <c r="N607" s="382"/>
      <c r="O607" s="382"/>
    </row>
    <row r="608" spans="1:15" ht="51">
      <c r="A608" s="88" t="s">
        <v>115</v>
      </c>
      <c r="B608" s="88" t="s">
        <v>116</v>
      </c>
      <c r="C608" s="89" t="s">
        <v>212</v>
      </c>
      <c r="D608" s="89" t="s">
        <v>119</v>
      </c>
      <c r="E608" s="88" t="s">
        <v>120</v>
      </c>
      <c r="F608" s="88" t="s">
        <v>117</v>
      </c>
      <c r="G608" s="88" t="s">
        <v>447</v>
      </c>
      <c r="H608" s="88" t="s">
        <v>121</v>
      </c>
      <c r="I608" s="90" t="s">
        <v>122</v>
      </c>
      <c r="J608" s="45" t="s">
        <v>214</v>
      </c>
      <c r="K608" s="45" t="s">
        <v>36</v>
      </c>
      <c r="L608" s="45" t="s">
        <v>37</v>
      </c>
      <c r="M608" s="45" t="s">
        <v>126</v>
      </c>
      <c r="N608" s="45" t="s">
        <v>127</v>
      </c>
      <c r="O608" s="45" t="s">
        <v>128</v>
      </c>
    </row>
    <row r="609" spans="1:17" s="2" customFormat="1" ht="16.95" customHeight="1">
      <c r="A609" s="41" t="s">
        <v>2</v>
      </c>
      <c r="B609" s="41" t="s">
        <v>3</v>
      </c>
      <c r="C609" s="41" t="s">
        <v>4</v>
      </c>
      <c r="D609" s="41" t="s">
        <v>5</v>
      </c>
      <c r="E609" s="41" t="s">
        <v>6</v>
      </c>
      <c r="F609" s="41" t="s">
        <v>7</v>
      </c>
      <c r="G609" s="41" t="s">
        <v>8</v>
      </c>
      <c r="H609" s="41" t="s">
        <v>9</v>
      </c>
      <c r="I609" s="48" t="s">
        <v>10</v>
      </c>
      <c r="J609" s="41" t="s">
        <v>11</v>
      </c>
      <c r="K609" s="41" t="s">
        <v>376</v>
      </c>
      <c r="L609" s="41" t="s">
        <v>13</v>
      </c>
      <c r="M609" s="94" t="s">
        <v>216</v>
      </c>
      <c r="N609" s="94" t="s">
        <v>217</v>
      </c>
      <c r="O609" s="94" t="s">
        <v>131</v>
      </c>
    </row>
    <row r="610" spans="1:17" s="2" customFormat="1" ht="15" customHeight="1">
      <c r="A610" s="131">
        <v>1</v>
      </c>
      <c r="B610" s="294">
        <v>0</v>
      </c>
      <c r="C610" s="294">
        <v>30</v>
      </c>
      <c r="D610" s="294" t="s">
        <v>162</v>
      </c>
      <c r="E610" s="44" t="s">
        <v>163</v>
      </c>
      <c r="F610" s="294" t="s">
        <v>178</v>
      </c>
      <c r="G610" s="294">
        <f>'[1]PAKIETY-16-38-MODYFIKACJA'!P514</f>
        <v>72</v>
      </c>
      <c r="H610" s="221"/>
      <c r="I610" s="221"/>
      <c r="J610" s="162"/>
      <c r="K610" s="226" t="e">
        <f t="shared" ref="K610:K615" si="36">ROUND(G610/J610,2)</f>
        <v>#DIV/0!</v>
      </c>
      <c r="L610" s="326"/>
      <c r="M610" s="103" t="e">
        <f t="shared" ref="M610:M615" si="37">ROUND(K610*L610,2)</f>
        <v>#DIV/0!</v>
      </c>
      <c r="N610" s="222">
        <v>0.08</v>
      </c>
      <c r="O610" s="103" t="e">
        <f t="shared" ref="O610:O615" si="38">ROUND(M610*N610+M610,2)</f>
        <v>#DIV/0!</v>
      </c>
    </row>
    <row r="611" spans="1:17" s="2" customFormat="1" ht="15" customHeight="1">
      <c r="A611" s="131">
        <v>2</v>
      </c>
      <c r="B611" s="294" t="s">
        <v>146</v>
      </c>
      <c r="C611" s="384" t="s">
        <v>458</v>
      </c>
      <c r="D611" s="294" t="s">
        <v>144</v>
      </c>
      <c r="E611" s="44" t="s">
        <v>163</v>
      </c>
      <c r="F611" s="294" t="s">
        <v>178</v>
      </c>
      <c r="G611" s="294">
        <f>'[1]PAKIETY-16-38-MODYFIKACJA'!P515</f>
        <v>72</v>
      </c>
      <c r="H611" s="221"/>
      <c r="I611" s="221"/>
      <c r="J611" s="162"/>
      <c r="K611" s="226" t="e">
        <f t="shared" si="36"/>
        <v>#DIV/0!</v>
      </c>
      <c r="L611" s="326"/>
      <c r="M611" s="103" t="e">
        <f t="shared" si="37"/>
        <v>#DIV/0!</v>
      </c>
      <c r="N611" s="222">
        <v>0.08</v>
      </c>
      <c r="O611" s="103" t="e">
        <f t="shared" si="38"/>
        <v>#DIV/0!</v>
      </c>
      <c r="Q611" s="231"/>
    </row>
    <row r="612" spans="1:17" s="2" customFormat="1" ht="15" customHeight="1">
      <c r="A612" s="131">
        <v>3</v>
      </c>
      <c r="B612" s="294" t="s">
        <v>143</v>
      </c>
      <c r="C612" s="294">
        <v>16</v>
      </c>
      <c r="D612" s="294" t="s">
        <v>162</v>
      </c>
      <c r="E612" s="44" t="s">
        <v>163</v>
      </c>
      <c r="F612" s="384" t="s">
        <v>316</v>
      </c>
      <c r="G612" s="294">
        <f>'[1]PAKIETY-16-38-MODYFIKACJA'!P516</f>
        <v>72</v>
      </c>
      <c r="H612" s="221"/>
      <c r="I612" s="221"/>
      <c r="J612" s="162"/>
      <c r="K612" s="226" t="e">
        <f t="shared" si="36"/>
        <v>#DIV/0!</v>
      </c>
      <c r="L612" s="326"/>
      <c r="M612" s="103" t="e">
        <f t="shared" si="37"/>
        <v>#DIV/0!</v>
      </c>
      <c r="N612" s="222">
        <v>0.08</v>
      </c>
      <c r="O612" s="103" t="e">
        <f t="shared" si="38"/>
        <v>#DIV/0!</v>
      </c>
      <c r="Q612" s="231"/>
    </row>
    <row r="613" spans="1:17" s="2" customFormat="1" ht="15" customHeight="1">
      <c r="A613" s="131">
        <v>4</v>
      </c>
      <c r="B613" s="39" t="s">
        <v>157</v>
      </c>
      <c r="C613" s="44">
        <v>16</v>
      </c>
      <c r="D613" s="295" t="s">
        <v>162</v>
      </c>
      <c r="E613" s="44" t="s">
        <v>163</v>
      </c>
      <c r="F613" s="384" t="s">
        <v>316</v>
      </c>
      <c r="G613" s="39">
        <f>'[1]PAKIETY-16-38-MODYFIKACJA'!P517</f>
        <v>144</v>
      </c>
      <c r="H613" s="221"/>
      <c r="I613" s="221"/>
      <c r="J613" s="162"/>
      <c r="K613" s="226" t="e">
        <f t="shared" si="36"/>
        <v>#DIV/0!</v>
      </c>
      <c r="L613" s="326"/>
      <c r="M613" s="103" t="e">
        <f t="shared" si="37"/>
        <v>#DIV/0!</v>
      </c>
      <c r="N613" s="222">
        <v>0.08</v>
      </c>
      <c r="O613" s="103" t="e">
        <f t="shared" si="38"/>
        <v>#DIV/0!</v>
      </c>
      <c r="Q613" s="231"/>
    </row>
    <row r="614" spans="1:17" s="2" customFormat="1" ht="15" customHeight="1">
      <c r="A614" s="131">
        <v>5</v>
      </c>
      <c r="B614" s="39" t="s">
        <v>179</v>
      </c>
      <c r="C614" s="44">
        <v>16</v>
      </c>
      <c r="D614" s="295" t="s">
        <v>162</v>
      </c>
      <c r="E614" s="44" t="s">
        <v>163</v>
      </c>
      <c r="F614" s="384" t="s">
        <v>316</v>
      </c>
      <c r="G614" s="39">
        <f>'[1]PAKIETY-16-38-MODYFIKACJA'!P518</f>
        <v>144</v>
      </c>
      <c r="H614" s="221"/>
      <c r="I614" s="221"/>
      <c r="J614" s="162"/>
      <c r="K614" s="226" t="e">
        <f t="shared" si="36"/>
        <v>#DIV/0!</v>
      </c>
      <c r="L614" s="326"/>
      <c r="M614" s="103" t="e">
        <f t="shared" si="37"/>
        <v>#DIV/0!</v>
      </c>
      <c r="N614" s="222">
        <v>0.08</v>
      </c>
      <c r="O614" s="103" t="e">
        <f t="shared" si="38"/>
        <v>#DIV/0!</v>
      </c>
      <c r="Q614" s="231"/>
    </row>
    <row r="615" spans="1:17" s="2" customFormat="1" ht="15" customHeight="1">
      <c r="A615" s="131">
        <v>6</v>
      </c>
      <c r="B615" s="39" t="s">
        <v>193</v>
      </c>
      <c r="C615" s="44">
        <v>12</v>
      </c>
      <c r="D615" s="295" t="s">
        <v>162</v>
      </c>
      <c r="E615" s="44" t="s">
        <v>163</v>
      </c>
      <c r="F615" s="386" t="s">
        <v>316</v>
      </c>
      <c r="G615" s="39">
        <f>'[1]PAKIETY-16-38-MODYFIKACJA'!P519</f>
        <v>72</v>
      </c>
      <c r="H615" s="221"/>
      <c r="I615" s="221"/>
      <c r="J615" s="162"/>
      <c r="K615" s="226" t="e">
        <f t="shared" si="36"/>
        <v>#DIV/0!</v>
      </c>
      <c r="L615" s="324"/>
      <c r="M615" s="103" t="e">
        <f t="shared" si="37"/>
        <v>#DIV/0!</v>
      </c>
      <c r="N615" s="222">
        <v>0.08</v>
      </c>
      <c r="O615" s="103" t="e">
        <f t="shared" si="38"/>
        <v>#DIV/0!</v>
      </c>
      <c r="Q615" s="231"/>
    </row>
    <row r="616" spans="1:17" s="2" customFormat="1" ht="15" customHeight="1">
      <c r="A616" s="105"/>
      <c r="B616" s="106"/>
      <c r="C616" s="106"/>
      <c r="D616" s="107"/>
      <c r="E616" s="107"/>
      <c r="F616" s="108"/>
      <c r="G616" s="106"/>
      <c r="H616" s="106"/>
      <c r="I616" s="109"/>
      <c r="J616" s="109"/>
      <c r="K616" s="109"/>
      <c r="L616" s="223" t="s">
        <v>17</v>
      </c>
      <c r="M616" s="111" t="e">
        <f>SUM(M610:M615)</f>
        <v>#DIV/0!</v>
      </c>
      <c r="N616" s="109"/>
      <c r="O616" s="157" t="e">
        <f>SUM(O610:O615)</f>
        <v>#DIV/0!</v>
      </c>
      <c r="Q616" s="231"/>
    </row>
    <row r="617" spans="1:17" s="4" customFormat="1" ht="9.6" customHeight="1">
      <c r="A617" s="7" t="s">
        <v>18</v>
      </c>
      <c r="B617" s="30" t="s">
        <v>22</v>
      </c>
      <c r="C617" s="6"/>
      <c r="D617" s="5"/>
      <c r="F617" s="6"/>
      <c r="G617" s="9"/>
      <c r="H617" s="10"/>
      <c r="I617" s="9"/>
      <c r="J617" s="6"/>
      <c r="K617" s="31"/>
      <c r="L617" s="11"/>
    </row>
    <row r="618" spans="1:17" s="4" customFormat="1" ht="15" customHeight="1">
      <c r="A618" s="409" t="s">
        <v>23</v>
      </c>
      <c r="B618" s="410"/>
      <c r="C618" s="410"/>
      <c r="D618" s="410"/>
      <c r="E618" s="410"/>
      <c r="F618" s="410"/>
      <c r="G618" s="410"/>
      <c r="H618" s="410"/>
      <c r="I618" s="410"/>
      <c r="J618" s="410"/>
      <c r="K618" s="411"/>
      <c r="L618" s="12"/>
      <c r="M618" s="13" t="s">
        <v>24</v>
      </c>
    </row>
    <row r="619" spans="1:17" s="4" customFormat="1" ht="15" customHeight="1">
      <c r="A619" s="409" t="s">
        <v>25</v>
      </c>
      <c r="B619" s="410"/>
      <c r="C619" s="410"/>
      <c r="D619" s="410"/>
      <c r="E619" s="410"/>
      <c r="F619" s="410"/>
      <c r="G619" s="410"/>
      <c r="H619" s="410"/>
      <c r="I619" s="410"/>
      <c r="J619" s="410"/>
      <c r="K619" s="411"/>
      <c r="L619" s="12"/>
      <c r="M619" s="13" t="s">
        <v>24</v>
      </c>
    </row>
    <row r="620" spans="1:17" s="4" customFormat="1" ht="15" customHeight="1">
      <c r="A620" s="409" t="s">
        <v>26</v>
      </c>
      <c r="B620" s="410"/>
      <c r="C620" s="410"/>
      <c r="D620" s="410"/>
      <c r="E620" s="410"/>
      <c r="F620" s="410"/>
      <c r="G620" s="410"/>
      <c r="H620" s="410"/>
      <c r="I620" s="410"/>
      <c r="J620" s="410"/>
      <c r="K620" s="411"/>
      <c r="L620" s="12"/>
      <c r="M620" s="13" t="s">
        <v>24</v>
      </c>
    </row>
    <row r="621" spans="1:17" s="2" customFormat="1" ht="18" customHeight="1">
      <c r="B621" s="113" t="s">
        <v>16</v>
      </c>
      <c r="C621" s="80"/>
      <c r="D621" s="80"/>
      <c r="E621" s="80"/>
      <c r="F621" s="80"/>
      <c r="G621" s="55"/>
      <c r="H621" s="55"/>
      <c r="J621" s="81"/>
      <c r="K621" s="81"/>
      <c r="L621" s="55"/>
    </row>
    <row r="622" spans="1:17" s="2" customFormat="1" ht="25.5" customHeight="1">
      <c r="A622" s="59" t="s">
        <v>18</v>
      </c>
      <c r="B622" s="83" t="s">
        <v>20</v>
      </c>
      <c r="C622" s="83"/>
      <c r="D622" s="83"/>
      <c r="E622" s="83"/>
      <c r="F622" s="83"/>
      <c r="G622" s="83"/>
      <c r="H622" s="83"/>
      <c r="I622" s="83"/>
    </row>
    <row r="623" spans="1:17" s="2" customFormat="1" ht="15" customHeight="1">
      <c r="A623" s="59" t="s">
        <v>18</v>
      </c>
      <c r="B623" s="83" t="s">
        <v>221</v>
      </c>
      <c r="C623" s="83"/>
      <c r="D623" s="83"/>
      <c r="E623" s="83"/>
      <c r="F623" s="83"/>
      <c r="G623" s="83"/>
      <c r="H623" s="83"/>
      <c r="I623" s="83"/>
      <c r="L623" s="83"/>
    </row>
    <row r="624" spans="1:17" s="4" customFormat="1">
      <c r="A624" s="15" t="s">
        <v>18</v>
      </c>
      <c r="B624" s="16" t="s">
        <v>30</v>
      </c>
      <c r="C624" s="16"/>
      <c r="D624" s="16"/>
      <c r="E624" s="16"/>
      <c r="F624" s="16"/>
      <c r="G624" s="16"/>
      <c r="H624" s="16"/>
      <c r="I624" s="16"/>
      <c r="J624" s="15"/>
      <c r="K624" s="29"/>
    </row>
    <row r="625" spans="1:15" s="2" customFormat="1" ht="15" customHeight="1">
      <c r="A625" s="59" t="s">
        <v>18</v>
      </c>
      <c r="B625" s="432" t="s">
        <v>210</v>
      </c>
      <c r="C625" s="432"/>
      <c r="D625" s="432"/>
      <c r="E625" s="432"/>
      <c r="F625" s="432"/>
      <c r="G625" s="432"/>
      <c r="H625" s="432"/>
      <c r="I625" s="432"/>
      <c r="J625" s="432"/>
      <c r="K625" s="432"/>
      <c r="L625" s="432"/>
      <c r="M625" s="432"/>
      <c r="N625" s="432"/>
      <c r="O625" s="432"/>
    </row>
    <row r="626" spans="1:15" s="2" customFormat="1" ht="15" customHeight="1">
      <c r="B626" s="86" t="s">
        <v>222</v>
      </c>
      <c r="C626" s="86"/>
      <c r="D626" s="86"/>
      <c r="E626" s="86"/>
      <c r="F626" s="86"/>
      <c r="G626" s="86"/>
      <c r="H626" s="86"/>
      <c r="I626" s="86"/>
      <c r="J626" s="86"/>
      <c r="K626" s="86"/>
      <c r="L626" s="86"/>
      <c r="M626" s="86"/>
      <c r="N626" s="86"/>
      <c r="O626" s="86"/>
    </row>
    <row r="627" spans="1:15" s="2" customFormat="1" ht="15" customHeight="1">
      <c r="A627" s="59"/>
      <c r="B627" s="84" t="s">
        <v>211</v>
      </c>
      <c r="C627" s="85"/>
      <c r="D627" s="85"/>
      <c r="E627" s="85"/>
      <c r="F627" s="85"/>
      <c r="G627" s="85"/>
      <c r="H627" s="85"/>
      <c r="I627" s="85"/>
      <c r="J627" s="85"/>
      <c r="K627" s="122"/>
      <c r="L627" s="122"/>
      <c r="M627" s="124"/>
      <c r="N627" s="86"/>
      <c r="O627" s="86"/>
    </row>
    <row r="628" spans="1:15" s="2" customFormat="1" ht="15" customHeight="1">
      <c r="A628" s="59"/>
      <c r="B628" s="64"/>
      <c r="C628" s="64"/>
      <c r="D628" s="64"/>
      <c r="E628" s="64"/>
      <c r="F628" s="64"/>
      <c r="G628" s="64"/>
      <c r="H628" s="64"/>
      <c r="I628" s="64"/>
      <c r="J628" s="64"/>
      <c r="K628" s="224"/>
      <c r="L628" s="224"/>
      <c r="M628" s="224"/>
      <c r="N628" s="148"/>
    </row>
    <row r="629" spans="1:15" s="4" customFormat="1">
      <c r="H629" s="25"/>
      <c r="I629" s="25"/>
      <c r="J629" s="26"/>
      <c r="K629" s="27" t="s">
        <v>27</v>
      </c>
      <c r="L629" s="25"/>
      <c r="M629" s="25"/>
    </row>
    <row r="630" spans="1:15" s="2" customFormat="1" ht="12.75" customHeight="1">
      <c r="A630" s="43" t="s">
        <v>346</v>
      </c>
      <c r="B630" s="1"/>
      <c r="C630" s="1"/>
      <c r="D630" s="1"/>
      <c r="E630" s="1"/>
      <c r="F630" s="1"/>
      <c r="G630" s="36"/>
      <c r="H630" s="36"/>
      <c r="I630" s="36"/>
      <c r="J630" s="36"/>
      <c r="K630" s="36"/>
      <c r="L630" s="36"/>
      <c r="M630" s="36"/>
      <c r="N630" s="36"/>
      <c r="O630" s="36"/>
    </row>
    <row r="631" spans="1:15" ht="51">
      <c r="A631" s="88" t="s">
        <v>115</v>
      </c>
      <c r="B631" s="88" t="s">
        <v>116</v>
      </c>
      <c r="C631" s="89" t="s">
        <v>212</v>
      </c>
      <c r="D631" s="89" t="s">
        <v>119</v>
      </c>
      <c r="E631" s="88" t="s">
        <v>120</v>
      </c>
      <c r="F631" s="88" t="s">
        <v>117</v>
      </c>
      <c r="G631" s="88" t="s">
        <v>447</v>
      </c>
      <c r="H631" s="88" t="s">
        <v>121</v>
      </c>
      <c r="I631" s="90" t="s">
        <v>122</v>
      </c>
      <c r="J631" s="45" t="s">
        <v>214</v>
      </c>
      <c r="K631" s="45" t="s">
        <v>36</v>
      </c>
      <c r="L631" s="45" t="s">
        <v>37</v>
      </c>
      <c r="M631" s="45" t="s">
        <v>126</v>
      </c>
      <c r="N631" s="45" t="s">
        <v>127</v>
      </c>
      <c r="O631" s="45" t="s">
        <v>128</v>
      </c>
    </row>
    <row r="632" spans="1:15" s="2" customFormat="1" ht="15" customHeight="1">
      <c r="A632" s="41" t="s">
        <v>2</v>
      </c>
      <c r="B632" s="41" t="s">
        <v>3</v>
      </c>
      <c r="C632" s="41" t="s">
        <v>4</v>
      </c>
      <c r="D632" s="41" t="s">
        <v>5</v>
      </c>
      <c r="E632" s="41" t="s">
        <v>6</v>
      </c>
      <c r="F632" s="41" t="s">
        <v>7</v>
      </c>
      <c r="G632" s="41" t="s">
        <v>8</v>
      </c>
      <c r="H632" s="41" t="s">
        <v>9</v>
      </c>
      <c r="I632" s="48" t="s">
        <v>10</v>
      </c>
      <c r="J632" s="41" t="s">
        <v>11</v>
      </c>
      <c r="K632" s="41" t="s">
        <v>376</v>
      </c>
      <c r="L632" s="41" t="s">
        <v>13</v>
      </c>
      <c r="M632" s="94" t="s">
        <v>216</v>
      </c>
      <c r="N632" s="94" t="s">
        <v>217</v>
      </c>
      <c r="O632" s="94" t="s">
        <v>131</v>
      </c>
    </row>
    <row r="633" spans="1:15" s="2" customFormat="1" ht="28.95" customHeight="1">
      <c r="A633" s="131">
        <v>1</v>
      </c>
      <c r="B633" s="294" t="s">
        <v>143</v>
      </c>
      <c r="C633" s="294">
        <v>22</v>
      </c>
      <c r="D633" s="294" t="s">
        <v>144</v>
      </c>
      <c r="E633" s="39" t="s">
        <v>347</v>
      </c>
      <c r="F633" s="294" t="s">
        <v>178</v>
      </c>
      <c r="G633" s="294">
        <f>'[1]PAKIETY-16-38-MODYFIKACJA'!P532</f>
        <v>144</v>
      </c>
      <c r="H633" s="221"/>
      <c r="I633" s="221"/>
      <c r="J633" s="162"/>
      <c r="K633" s="226" t="e">
        <f>ROUND(G633/J633,2)</f>
        <v>#DIV/0!</v>
      </c>
      <c r="L633" s="326"/>
      <c r="M633" s="103" t="e">
        <f>ROUND(K633*L633,2)</f>
        <v>#DIV/0!</v>
      </c>
      <c r="N633" s="222">
        <v>0.08</v>
      </c>
      <c r="O633" s="103" t="e">
        <f>ROUND(M633*N633+M633,2)</f>
        <v>#DIV/0!</v>
      </c>
    </row>
    <row r="634" spans="1:15" s="2" customFormat="1" ht="28.95" customHeight="1">
      <c r="A634" s="131">
        <v>2</v>
      </c>
      <c r="B634" s="289" t="s">
        <v>157</v>
      </c>
      <c r="C634" s="289">
        <v>17</v>
      </c>
      <c r="D634" s="289" t="s">
        <v>144</v>
      </c>
      <c r="E634" s="39" t="s">
        <v>347</v>
      </c>
      <c r="F634" s="289" t="s">
        <v>178</v>
      </c>
      <c r="G634" s="289">
        <f>'[1]PAKIETY-16-38-MODYFIKACJA'!P533</f>
        <v>144</v>
      </c>
      <c r="H634" s="296"/>
      <c r="I634" s="296"/>
      <c r="J634" s="327"/>
      <c r="K634" s="297" t="e">
        <f>ROUND(G634/J634,2)</f>
        <v>#DIV/0!</v>
      </c>
      <c r="L634" s="324"/>
      <c r="M634" s="103" t="e">
        <f>ROUND(K634*L634,2)</f>
        <v>#DIV/0!</v>
      </c>
      <c r="N634" s="222">
        <v>0.08</v>
      </c>
      <c r="O634" s="103" t="e">
        <f>ROUND(M634*N634+M634,2)</f>
        <v>#DIV/0!</v>
      </c>
    </row>
    <row r="635" spans="1:15" s="2" customFormat="1" ht="19.95" customHeight="1">
      <c r="A635" s="105"/>
      <c r="B635" s="106"/>
      <c r="C635" s="106"/>
      <c r="D635" s="107"/>
      <c r="E635" s="107"/>
      <c r="F635" s="108"/>
      <c r="G635" s="106"/>
      <c r="H635" s="106"/>
      <c r="I635" s="109"/>
      <c r="J635" s="109"/>
      <c r="K635" s="109"/>
      <c r="L635" s="223" t="s">
        <v>17</v>
      </c>
      <c r="M635" s="111" t="e">
        <f>SUM(M633:M634)</f>
        <v>#DIV/0!</v>
      </c>
      <c r="N635" s="109"/>
      <c r="O635" s="157" t="e">
        <f>SUM(O633:O634)</f>
        <v>#DIV/0!</v>
      </c>
    </row>
    <row r="636" spans="1:15" s="4" customFormat="1" ht="9.6" customHeight="1">
      <c r="A636" s="7" t="s">
        <v>18</v>
      </c>
      <c r="B636" s="30" t="s">
        <v>22</v>
      </c>
      <c r="C636" s="6"/>
      <c r="D636" s="5"/>
      <c r="F636" s="6"/>
      <c r="G636" s="9"/>
      <c r="H636" s="10"/>
      <c r="I636" s="9"/>
      <c r="J636" s="6"/>
      <c r="K636" s="31"/>
      <c r="L636" s="11"/>
    </row>
    <row r="637" spans="1:15" s="4" customFormat="1" ht="15" customHeight="1">
      <c r="A637" s="409" t="s">
        <v>23</v>
      </c>
      <c r="B637" s="410"/>
      <c r="C637" s="410"/>
      <c r="D637" s="410"/>
      <c r="E637" s="410"/>
      <c r="F637" s="410"/>
      <c r="G637" s="410"/>
      <c r="H637" s="410"/>
      <c r="I637" s="410"/>
      <c r="J637" s="410"/>
      <c r="K637" s="411"/>
      <c r="L637" s="12"/>
      <c r="M637" s="13" t="s">
        <v>24</v>
      </c>
    </row>
    <row r="638" spans="1:15" s="4" customFormat="1" ht="15" customHeight="1">
      <c r="A638" s="409" t="s">
        <v>25</v>
      </c>
      <c r="B638" s="410"/>
      <c r="C638" s="410"/>
      <c r="D638" s="410"/>
      <c r="E638" s="410"/>
      <c r="F638" s="410"/>
      <c r="G638" s="410"/>
      <c r="H638" s="410"/>
      <c r="I638" s="410"/>
      <c r="J638" s="410"/>
      <c r="K638" s="411"/>
      <c r="L638" s="12"/>
      <c r="M638" s="13" t="s">
        <v>24</v>
      </c>
    </row>
    <row r="639" spans="1:15" s="4" customFormat="1" ht="15" customHeight="1">
      <c r="A639" s="409" t="s">
        <v>26</v>
      </c>
      <c r="B639" s="410"/>
      <c r="C639" s="410"/>
      <c r="D639" s="410"/>
      <c r="E639" s="410"/>
      <c r="F639" s="410"/>
      <c r="G639" s="410"/>
      <c r="H639" s="410"/>
      <c r="I639" s="410"/>
      <c r="J639" s="410"/>
      <c r="K639" s="411"/>
      <c r="L639" s="12"/>
      <c r="M639" s="13" t="s">
        <v>24</v>
      </c>
    </row>
    <row r="640" spans="1:15" s="2" customFormat="1" ht="18" customHeight="1">
      <c r="B640" s="113" t="s">
        <v>16</v>
      </c>
      <c r="C640" s="80"/>
      <c r="D640" s="80"/>
      <c r="E640" s="80"/>
      <c r="F640" s="80"/>
      <c r="G640" s="55"/>
      <c r="H640" s="55"/>
      <c r="J640" s="81"/>
      <c r="K640" s="81"/>
      <c r="L640" s="55"/>
    </row>
    <row r="641" spans="1:17" s="2" customFormat="1" ht="15.6" customHeight="1">
      <c r="A641" s="59" t="s">
        <v>18</v>
      </c>
      <c r="B641" s="431" t="s">
        <v>348</v>
      </c>
      <c r="C641" s="431"/>
      <c r="D641" s="431"/>
      <c r="E641" s="431"/>
      <c r="F641" s="431"/>
      <c r="G641" s="431"/>
      <c r="H641" s="431"/>
      <c r="I641" s="431"/>
      <c r="J641" s="431"/>
      <c r="K641" s="431"/>
      <c r="L641" s="431"/>
      <c r="M641" s="431"/>
      <c r="N641" s="431"/>
      <c r="O641" s="431"/>
    </row>
    <row r="642" spans="1:17" s="2" customFormat="1" ht="14.4" customHeight="1">
      <c r="A642" s="59" t="s">
        <v>18</v>
      </c>
      <c r="B642" s="126" t="s">
        <v>349</v>
      </c>
      <c r="C642" s="64"/>
      <c r="D642" s="64"/>
      <c r="E642" s="64"/>
      <c r="F642" s="64"/>
      <c r="G642" s="64"/>
      <c r="H642" s="64"/>
      <c r="I642" s="64"/>
      <c r="J642" s="234"/>
      <c r="K642" s="234"/>
      <c r="L642" s="234"/>
      <c r="M642" s="234"/>
      <c r="N642" s="234"/>
      <c r="O642" s="234"/>
    </row>
    <row r="643" spans="1:17" s="2" customFormat="1" ht="15" customHeight="1">
      <c r="A643" s="59" t="s">
        <v>18</v>
      </c>
      <c r="B643" s="126" t="s">
        <v>350</v>
      </c>
      <c r="C643" s="64"/>
      <c r="D643" s="64"/>
      <c r="E643" s="64"/>
      <c r="F643" s="64"/>
      <c r="G643" s="64"/>
      <c r="H643" s="64"/>
      <c r="I643" s="64"/>
      <c r="J643" s="234"/>
      <c r="K643" s="234"/>
      <c r="L643" s="234"/>
      <c r="M643" s="234"/>
      <c r="N643" s="234"/>
      <c r="O643" s="234"/>
    </row>
    <row r="644" spans="1:17" s="2" customFormat="1" ht="15" customHeight="1">
      <c r="A644" s="59" t="s">
        <v>18</v>
      </c>
      <c r="B644" s="83" t="s">
        <v>20</v>
      </c>
      <c r="C644" s="83"/>
      <c r="D644" s="83"/>
      <c r="E644" s="83"/>
      <c r="F644" s="83"/>
      <c r="G644" s="83"/>
      <c r="H644" s="83"/>
      <c r="I644" s="83"/>
    </row>
    <row r="645" spans="1:17" s="2" customFormat="1" ht="15" customHeight="1">
      <c r="A645" s="59" t="s">
        <v>18</v>
      </c>
      <c r="B645" s="83" t="s">
        <v>221</v>
      </c>
      <c r="C645" s="83"/>
      <c r="D645" s="83"/>
      <c r="E645" s="83"/>
      <c r="F645" s="83"/>
      <c r="G645" s="83"/>
      <c r="H645" s="83"/>
      <c r="I645" s="83"/>
      <c r="L645" s="83"/>
    </row>
    <row r="646" spans="1:17" s="4" customFormat="1" ht="15" customHeight="1">
      <c r="A646" s="15" t="s">
        <v>18</v>
      </c>
      <c r="B646" s="16" t="s">
        <v>30</v>
      </c>
      <c r="C646" s="16"/>
      <c r="D646" s="16"/>
      <c r="E646" s="16"/>
      <c r="F646" s="16"/>
      <c r="G646" s="16"/>
      <c r="H646" s="16"/>
      <c r="I646" s="16"/>
      <c r="J646" s="15"/>
      <c r="K646" s="29"/>
    </row>
    <row r="647" spans="1:17" s="2" customFormat="1" ht="15" customHeight="1">
      <c r="A647" s="59" t="s">
        <v>18</v>
      </c>
      <c r="B647" s="432" t="s">
        <v>210</v>
      </c>
      <c r="C647" s="432"/>
      <c r="D647" s="432"/>
      <c r="E647" s="432"/>
      <c r="F647" s="432"/>
      <c r="G647" s="432"/>
      <c r="H647" s="432"/>
      <c r="I647" s="432"/>
      <c r="J647" s="432"/>
      <c r="K647" s="432"/>
      <c r="L647" s="432"/>
      <c r="M647" s="432"/>
      <c r="N647" s="432"/>
      <c r="O647" s="432"/>
    </row>
    <row r="648" spans="1:17" s="2" customFormat="1" ht="15" customHeight="1">
      <c r="B648" s="86" t="s">
        <v>222</v>
      </c>
      <c r="C648" s="86"/>
      <c r="D648" s="86"/>
      <c r="E648" s="86"/>
      <c r="F648" s="86"/>
      <c r="G648" s="86"/>
      <c r="H648" s="86"/>
      <c r="I648" s="86"/>
      <c r="J648" s="86"/>
      <c r="K648" s="86"/>
      <c r="L648" s="86"/>
      <c r="M648" s="86"/>
      <c r="N648" s="86"/>
      <c r="O648" s="86"/>
    </row>
    <row r="649" spans="1:17" s="2" customFormat="1" ht="15" customHeight="1">
      <c r="A649" s="59"/>
      <c r="B649" s="84" t="s">
        <v>211</v>
      </c>
      <c r="C649" s="85"/>
      <c r="D649" s="85"/>
      <c r="E649" s="85"/>
      <c r="F649" s="85"/>
      <c r="G649" s="85"/>
      <c r="H649" s="85"/>
      <c r="I649" s="85"/>
      <c r="J649" s="85"/>
      <c r="K649" s="122"/>
      <c r="L649" s="122"/>
      <c r="M649" s="124"/>
      <c r="N649" s="86"/>
      <c r="O649" s="86"/>
    </row>
    <row r="650" spans="1:17" s="2" customFormat="1" ht="15" customHeight="1">
      <c r="A650" s="59"/>
      <c r="B650" s="64"/>
      <c r="C650" s="64"/>
      <c r="D650" s="64"/>
      <c r="E650" s="64"/>
      <c r="F650" s="64"/>
      <c r="G650" s="64"/>
      <c r="H650" s="64"/>
      <c r="I650" s="64"/>
      <c r="J650" s="64"/>
      <c r="K650" s="224"/>
      <c r="L650" s="224"/>
      <c r="M650" s="224"/>
      <c r="N650" s="148"/>
    </row>
    <row r="651" spans="1:17" s="4" customFormat="1">
      <c r="H651" s="25"/>
      <c r="I651" s="25"/>
      <c r="J651" s="26"/>
      <c r="K651" s="27" t="s">
        <v>27</v>
      </c>
      <c r="L651" s="25"/>
      <c r="M651" s="25"/>
    </row>
    <row r="652" spans="1:17" s="2" customFormat="1" ht="12.75" customHeight="1">
      <c r="A652" s="43" t="s">
        <v>435</v>
      </c>
      <c r="B652" s="1"/>
      <c r="C652" s="1"/>
      <c r="D652" s="1"/>
      <c r="E652" s="1"/>
      <c r="F652" s="1"/>
      <c r="G652" s="1"/>
      <c r="H652" s="1"/>
      <c r="I652" s="1"/>
      <c r="J652" s="1"/>
      <c r="K652" s="1"/>
      <c r="L652" s="1"/>
      <c r="M652" s="1"/>
      <c r="N652" s="1"/>
      <c r="O652" s="1"/>
    </row>
    <row r="653" spans="1:17" ht="51">
      <c r="A653" s="88" t="s">
        <v>115</v>
      </c>
      <c r="B653" s="88" t="s">
        <v>116</v>
      </c>
      <c r="C653" s="89" t="s">
        <v>212</v>
      </c>
      <c r="D653" s="89" t="s">
        <v>119</v>
      </c>
      <c r="E653" s="88" t="s">
        <v>120</v>
      </c>
      <c r="F653" s="88" t="s">
        <v>117</v>
      </c>
      <c r="G653" s="88" t="s">
        <v>447</v>
      </c>
      <c r="H653" s="88" t="s">
        <v>121</v>
      </c>
      <c r="I653" s="90" t="s">
        <v>122</v>
      </c>
      <c r="J653" s="45" t="s">
        <v>214</v>
      </c>
      <c r="K653" s="45" t="s">
        <v>36</v>
      </c>
      <c r="L653" s="45" t="s">
        <v>37</v>
      </c>
      <c r="M653" s="45" t="s">
        <v>126</v>
      </c>
      <c r="N653" s="45" t="s">
        <v>127</v>
      </c>
      <c r="O653" s="45" t="s">
        <v>128</v>
      </c>
    </row>
    <row r="654" spans="1:17" s="2" customFormat="1" ht="15.6" customHeight="1">
      <c r="A654" s="41" t="s">
        <v>2</v>
      </c>
      <c r="B654" s="41" t="s">
        <v>3</v>
      </c>
      <c r="C654" s="41" t="s">
        <v>4</v>
      </c>
      <c r="D654" s="41" t="s">
        <v>5</v>
      </c>
      <c r="E654" s="41" t="s">
        <v>6</v>
      </c>
      <c r="F654" s="41" t="s">
        <v>7</v>
      </c>
      <c r="G654" s="41" t="s">
        <v>8</v>
      </c>
      <c r="H654" s="41" t="s">
        <v>9</v>
      </c>
      <c r="I654" s="48" t="s">
        <v>10</v>
      </c>
      <c r="J654" s="41" t="s">
        <v>11</v>
      </c>
      <c r="K654" s="41" t="s">
        <v>376</v>
      </c>
      <c r="L654" s="41" t="s">
        <v>13</v>
      </c>
      <c r="M654" s="94" t="s">
        <v>216</v>
      </c>
      <c r="N654" s="94" t="s">
        <v>217</v>
      </c>
      <c r="O654" s="94" t="s">
        <v>131</v>
      </c>
    </row>
    <row r="655" spans="1:17" s="2" customFormat="1" ht="29.4" customHeight="1">
      <c r="A655" s="131">
        <v>1</v>
      </c>
      <c r="B655" s="294" t="s">
        <v>146</v>
      </c>
      <c r="C655" s="294">
        <v>26</v>
      </c>
      <c r="D655" s="294" t="s">
        <v>144</v>
      </c>
      <c r="E655" s="39" t="s">
        <v>347</v>
      </c>
      <c r="F655" s="294" t="s">
        <v>351</v>
      </c>
      <c r="G655" s="294">
        <f>'[1]PAKIETY-16-38-MODYFIKACJA'!P549</f>
        <v>48</v>
      </c>
      <c r="H655" s="221"/>
      <c r="I655" s="221"/>
      <c r="J655" s="162"/>
      <c r="K655" s="226" t="e">
        <f t="shared" ref="K655:K661" si="39">ROUND(G655/J655,2)</f>
        <v>#DIV/0!</v>
      </c>
      <c r="L655" s="326"/>
      <c r="M655" s="103" t="e">
        <f t="shared" ref="M655:M660" si="40">ROUND(K655*L655,2)</f>
        <v>#DIV/0!</v>
      </c>
      <c r="N655" s="222">
        <v>0.08</v>
      </c>
      <c r="O655" s="103" t="e">
        <f t="shared" ref="O655:O660" si="41">ROUND(M655*N655+M655,2)</f>
        <v>#DIV/0!</v>
      </c>
    </row>
    <row r="656" spans="1:17" s="2" customFormat="1" ht="24.9" customHeight="1">
      <c r="A656" s="131">
        <v>2</v>
      </c>
      <c r="B656" s="294" t="s">
        <v>143</v>
      </c>
      <c r="C656" s="294">
        <v>26</v>
      </c>
      <c r="D656" s="294" t="s">
        <v>144</v>
      </c>
      <c r="E656" s="39" t="s">
        <v>347</v>
      </c>
      <c r="F656" s="294" t="s">
        <v>351</v>
      </c>
      <c r="G656" s="294">
        <f>'[1]PAKIETY-16-38-MODYFIKACJA'!P550</f>
        <v>72</v>
      </c>
      <c r="H656" s="221"/>
      <c r="I656" s="221"/>
      <c r="J656" s="162"/>
      <c r="K656" s="226" t="e">
        <f t="shared" si="39"/>
        <v>#DIV/0!</v>
      </c>
      <c r="L656" s="326"/>
      <c r="M656" s="103" t="e">
        <f t="shared" si="40"/>
        <v>#DIV/0!</v>
      </c>
      <c r="N656" s="222">
        <v>0.08</v>
      </c>
      <c r="O656" s="103" t="e">
        <f t="shared" si="41"/>
        <v>#DIV/0!</v>
      </c>
      <c r="Q656" s="231"/>
    </row>
    <row r="657" spans="1:17" s="2" customFormat="1" ht="24.9" customHeight="1">
      <c r="A657" s="131">
        <v>3</v>
      </c>
      <c r="B657" s="294" t="s">
        <v>143</v>
      </c>
      <c r="C657" s="294">
        <v>31</v>
      </c>
      <c r="D657" s="294" t="s">
        <v>144</v>
      </c>
      <c r="E657" s="39" t="s">
        <v>347</v>
      </c>
      <c r="F657" s="294" t="s">
        <v>351</v>
      </c>
      <c r="G657" s="294">
        <f>'[1]PAKIETY-16-38-MODYFIKACJA'!P551</f>
        <v>72</v>
      </c>
      <c r="H657" s="221"/>
      <c r="I657" s="221"/>
      <c r="J657" s="162"/>
      <c r="K657" s="226" t="e">
        <f t="shared" si="39"/>
        <v>#DIV/0!</v>
      </c>
      <c r="L657" s="326"/>
      <c r="M657" s="103" t="e">
        <f t="shared" si="40"/>
        <v>#DIV/0!</v>
      </c>
      <c r="N657" s="222">
        <v>0.08</v>
      </c>
      <c r="O657" s="103" t="e">
        <f t="shared" si="41"/>
        <v>#DIV/0!</v>
      </c>
      <c r="Q657" s="231"/>
    </row>
    <row r="658" spans="1:17" s="2" customFormat="1" ht="24.9" customHeight="1">
      <c r="A658" s="131">
        <v>4</v>
      </c>
      <c r="B658" s="294" t="s">
        <v>157</v>
      </c>
      <c r="C658" s="294">
        <v>17</v>
      </c>
      <c r="D658" s="294" t="s">
        <v>144</v>
      </c>
      <c r="E658" s="39" t="s">
        <v>347</v>
      </c>
      <c r="F658" s="294" t="s">
        <v>351</v>
      </c>
      <c r="G658" s="294">
        <f>'[1]PAKIETY-16-38-MODYFIKACJA'!P552</f>
        <v>96</v>
      </c>
      <c r="H658" s="221"/>
      <c r="I658" s="221"/>
      <c r="J658" s="162"/>
      <c r="K658" s="226" t="e">
        <f t="shared" si="39"/>
        <v>#DIV/0!</v>
      </c>
      <c r="L658" s="326"/>
      <c r="M658" s="103" t="e">
        <f t="shared" si="40"/>
        <v>#DIV/0!</v>
      </c>
      <c r="N658" s="222">
        <v>0.08</v>
      </c>
      <c r="O658" s="103" t="e">
        <f t="shared" si="41"/>
        <v>#DIV/0!</v>
      </c>
      <c r="Q658" s="231"/>
    </row>
    <row r="659" spans="1:17" s="2" customFormat="1" ht="24.9" customHeight="1">
      <c r="A659" s="131">
        <v>5</v>
      </c>
      <c r="B659" s="294" t="s">
        <v>157</v>
      </c>
      <c r="C659" s="294">
        <v>20</v>
      </c>
      <c r="D659" s="294" t="s">
        <v>144</v>
      </c>
      <c r="E659" s="39" t="s">
        <v>347</v>
      </c>
      <c r="F659" s="294" t="s">
        <v>351</v>
      </c>
      <c r="G659" s="294">
        <f>'[1]PAKIETY-16-38-MODYFIKACJA'!P553</f>
        <v>96</v>
      </c>
      <c r="H659" s="221"/>
      <c r="I659" s="221"/>
      <c r="J659" s="162"/>
      <c r="K659" s="226" t="e">
        <f t="shared" si="39"/>
        <v>#DIV/0!</v>
      </c>
      <c r="L659" s="326"/>
      <c r="M659" s="103" t="e">
        <f t="shared" si="40"/>
        <v>#DIV/0!</v>
      </c>
      <c r="N659" s="222">
        <v>0.08</v>
      </c>
      <c r="O659" s="103" t="e">
        <f t="shared" si="41"/>
        <v>#DIV/0!</v>
      </c>
      <c r="Q659" s="231"/>
    </row>
    <row r="660" spans="1:17" s="2" customFormat="1" ht="25.5" customHeight="1">
      <c r="A660" s="131">
        <v>6</v>
      </c>
      <c r="B660" s="39" t="s">
        <v>179</v>
      </c>
      <c r="C660" s="39">
        <v>16</v>
      </c>
      <c r="D660" s="294" t="s">
        <v>162</v>
      </c>
      <c r="E660" s="39" t="s">
        <v>352</v>
      </c>
      <c r="F660" s="294" t="s">
        <v>351</v>
      </c>
      <c r="G660" s="39">
        <f>'[1]PAKIETY-16-38-MODYFIKACJA'!P554</f>
        <v>72</v>
      </c>
      <c r="H660" s="221"/>
      <c r="I660" s="221"/>
      <c r="J660" s="162"/>
      <c r="K660" s="226" t="e">
        <f t="shared" si="39"/>
        <v>#DIV/0!</v>
      </c>
      <c r="L660" s="326"/>
      <c r="M660" s="103" t="e">
        <f t="shared" si="40"/>
        <v>#DIV/0!</v>
      </c>
      <c r="N660" s="222">
        <v>0.08</v>
      </c>
      <c r="O660" s="103" t="e">
        <f t="shared" si="41"/>
        <v>#DIV/0!</v>
      </c>
      <c r="Q660" s="231"/>
    </row>
    <row r="661" spans="1:17" s="2" customFormat="1" ht="26.4" customHeight="1">
      <c r="A661" s="131">
        <v>7</v>
      </c>
      <c r="B661" s="39" t="s">
        <v>193</v>
      </c>
      <c r="C661" s="298" t="s">
        <v>353</v>
      </c>
      <c r="D661" s="289" t="s">
        <v>144</v>
      </c>
      <c r="E661" s="39" t="s">
        <v>347</v>
      </c>
      <c r="F661" s="39">
        <v>45</v>
      </c>
      <c r="G661" s="39">
        <f>'[1]PAKIETY-16-38-MODYFIKACJA'!P555</f>
        <v>48</v>
      </c>
      <c r="H661" s="221"/>
      <c r="I661" s="221"/>
      <c r="J661" s="98"/>
      <c r="K661" s="226" t="e">
        <f t="shared" si="39"/>
        <v>#DIV/0!</v>
      </c>
      <c r="L661" s="324"/>
      <c r="M661" s="103" t="e">
        <f>ROUND(K661*L661,2)</f>
        <v>#DIV/0!</v>
      </c>
      <c r="N661" s="222">
        <v>0.08</v>
      </c>
      <c r="O661" s="103" t="e">
        <f>ROUND(M661*N661+M661,2)</f>
        <v>#DIV/0!</v>
      </c>
      <c r="Q661" s="231"/>
    </row>
    <row r="662" spans="1:17" s="2" customFormat="1" ht="15" customHeight="1">
      <c r="A662" s="105"/>
      <c r="B662" s="106"/>
      <c r="C662" s="106"/>
      <c r="D662" s="107"/>
      <c r="E662" s="107"/>
      <c r="F662" s="108"/>
      <c r="G662" s="106"/>
      <c r="H662" s="106"/>
      <c r="I662" s="109"/>
      <c r="J662" s="109"/>
      <c r="K662" s="109"/>
      <c r="L662" s="223" t="s">
        <v>17</v>
      </c>
      <c r="M662" s="111" t="e">
        <f>SUM(M655:M661)</f>
        <v>#DIV/0!</v>
      </c>
      <c r="N662" s="109"/>
      <c r="O662" s="157" t="e">
        <f>SUM(O655:O661)</f>
        <v>#DIV/0!</v>
      </c>
      <c r="Q662" s="231"/>
    </row>
    <row r="663" spans="1:17" s="4" customFormat="1" ht="16.2" customHeight="1">
      <c r="A663" s="7" t="s">
        <v>18</v>
      </c>
      <c r="B663" s="30" t="s">
        <v>22</v>
      </c>
      <c r="C663" s="6"/>
      <c r="D663" s="5"/>
      <c r="F663" s="6"/>
      <c r="G663" s="9"/>
      <c r="H663" s="10"/>
      <c r="I663" s="9"/>
      <c r="J663" s="6"/>
      <c r="K663" s="31"/>
      <c r="L663" s="11"/>
    </row>
    <row r="664" spans="1:17" s="4" customFormat="1" ht="15" customHeight="1">
      <c r="A664" s="409" t="s">
        <v>23</v>
      </c>
      <c r="B664" s="410"/>
      <c r="C664" s="410"/>
      <c r="D664" s="410"/>
      <c r="E664" s="410"/>
      <c r="F664" s="410"/>
      <c r="G664" s="410"/>
      <c r="H664" s="410"/>
      <c r="I664" s="410"/>
      <c r="J664" s="410"/>
      <c r="K664" s="411"/>
      <c r="L664" s="12"/>
      <c r="M664" s="13" t="s">
        <v>24</v>
      </c>
    </row>
    <row r="665" spans="1:17" s="4" customFormat="1" ht="15" customHeight="1">
      <c r="A665" s="409" t="s">
        <v>25</v>
      </c>
      <c r="B665" s="410"/>
      <c r="C665" s="410"/>
      <c r="D665" s="410"/>
      <c r="E665" s="410"/>
      <c r="F665" s="410"/>
      <c r="G665" s="410"/>
      <c r="H665" s="410"/>
      <c r="I665" s="410"/>
      <c r="J665" s="410"/>
      <c r="K665" s="411"/>
      <c r="L665" s="12"/>
      <c r="M665" s="13" t="s">
        <v>24</v>
      </c>
    </row>
    <row r="666" spans="1:17" s="4" customFormat="1" ht="15" customHeight="1">
      <c r="A666" s="409" t="s">
        <v>26</v>
      </c>
      <c r="B666" s="410"/>
      <c r="C666" s="410"/>
      <c r="D666" s="410"/>
      <c r="E666" s="410"/>
      <c r="F666" s="410"/>
      <c r="G666" s="410"/>
      <c r="H666" s="410"/>
      <c r="I666" s="410"/>
      <c r="J666" s="410"/>
      <c r="K666" s="411"/>
      <c r="L666" s="12"/>
      <c r="M666" s="13" t="s">
        <v>24</v>
      </c>
    </row>
    <row r="667" spans="1:17" s="2" customFormat="1" ht="15" customHeight="1">
      <c r="B667" s="113" t="s">
        <v>16</v>
      </c>
      <c r="C667" s="80"/>
      <c r="D667" s="80"/>
      <c r="E667" s="80"/>
      <c r="F667" s="80"/>
      <c r="G667" s="55"/>
      <c r="H667" s="55"/>
      <c r="J667" s="81"/>
      <c r="K667" s="81"/>
      <c r="L667" s="55"/>
    </row>
    <row r="668" spans="1:17" s="2" customFormat="1" ht="22.2" customHeight="1">
      <c r="A668" s="59" t="s">
        <v>18</v>
      </c>
      <c r="B668" s="431" t="s">
        <v>357</v>
      </c>
      <c r="C668" s="431"/>
      <c r="D668" s="431"/>
      <c r="E668" s="431"/>
      <c r="F668" s="431"/>
      <c r="G668" s="431"/>
      <c r="H668" s="431"/>
      <c r="I668" s="431"/>
      <c r="J668" s="431"/>
      <c r="K668" s="431"/>
      <c r="L668" s="431"/>
      <c r="M668" s="431"/>
      <c r="N668" s="431"/>
      <c r="O668" s="431"/>
    </row>
    <row r="669" spans="1:17" s="2" customFormat="1" ht="15" customHeight="1">
      <c r="A669" s="59" t="s">
        <v>18</v>
      </c>
      <c r="B669" s="87" t="s">
        <v>354</v>
      </c>
      <c r="C669" s="42"/>
      <c r="D669" s="42"/>
      <c r="E669" s="42"/>
      <c r="F669" s="42"/>
      <c r="G669" s="302"/>
      <c r="H669" s="302"/>
      <c r="J669" s="81"/>
      <c r="K669" s="81"/>
      <c r="L669" s="55"/>
    </row>
    <row r="670" spans="1:17" s="2" customFormat="1" ht="15" customHeight="1">
      <c r="A670" s="59" t="s">
        <v>18</v>
      </c>
      <c r="B670" s="87" t="s">
        <v>355</v>
      </c>
      <c r="C670" s="42"/>
      <c r="D670" s="42"/>
      <c r="E670" s="42"/>
      <c r="F670" s="42"/>
      <c r="G670" s="302"/>
      <c r="H670" s="302"/>
      <c r="J670" s="81"/>
      <c r="K670" s="81"/>
      <c r="L670" s="55"/>
    </row>
    <row r="671" spans="1:17" s="2" customFormat="1" ht="15" customHeight="1">
      <c r="A671" s="59" t="s">
        <v>18</v>
      </c>
      <c r="B671" s="87" t="s">
        <v>356</v>
      </c>
      <c r="C671" s="42"/>
      <c r="D671" s="42"/>
      <c r="E671" s="42"/>
      <c r="F671" s="42"/>
      <c r="G671" s="302"/>
      <c r="H671" s="302"/>
      <c r="J671" s="81"/>
      <c r="K671" s="81"/>
      <c r="L671" s="55"/>
    </row>
    <row r="672" spans="1:17" s="2" customFormat="1" ht="15" customHeight="1">
      <c r="A672" s="59" t="s">
        <v>18</v>
      </c>
      <c r="B672" s="126" t="s">
        <v>358</v>
      </c>
      <c r="C672" s="64"/>
      <c r="D672" s="64"/>
      <c r="E672" s="64"/>
      <c r="F672" s="64"/>
      <c r="G672" s="64"/>
      <c r="H672" s="64"/>
      <c r="I672" s="64"/>
      <c r="J672" s="234"/>
      <c r="K672" s="234"/>
      <c r="L672" s="234"/>
      <c r="M672" s="234"/>
      <c r="N672" s="234"/>
      <c r="O672" s="234"/>
    </row>
    <row r="673" spans="1:17" s="2" customFormat="1" ht="15" customHeight="1">
      <c r="A673" s="59" t="s">
        <v>18</v>
      </c>
      <c r="B673" s="83" t="s">
        <v>20</v>
      </c>
      <c r="C673" s="83"/>
      <c r="D673" s="83"/>
      <c r="E673" s="83"/>
      <c r="F673" s="83"/>
      <c r="G673" s="83"/>
      <c r="H673" s="83"/>
      <c r="I673" s="83"/>
    </row>
    <row r="674" spans="1:17" s="2" customFormat="1" ht="16.95" customHeight="1">
      <c r="A674" s="59" t="s">
        <v>18</v>
      </c>
      <c r="B674" s="83" t="s">
        <v>221</v>
      </c>
      <c r="C674" s="83"/>
      <c r="D674" s="83"/>
      <c r="E674" s="83"/>
      <c r="F674" s="83"/>
      <c r="G674" s="83"/>
      <c r="H674" s="83"/>
      <c r="I674" s="83"/>
      <c r="L674" s="83"/>
    </row>
    <row r="675" spans="1:17" s="4" customFormat="1" ht="15" customHeight="1">
      <c r="A675" s="15" t="s">
        <v>18</v>
      </c>
      <c r="B675" s="16" t="s">
        <v>30</v>
      </c>
      <c r="C675" s="16"/>
      <c r="D675" s="16"/>
      <c r="E675" s="16"/>
      <c r="F675" s="16"/>
      <c r="G675" s="16"/>
      <c r="H675" s="16"/>
      <c r="I675" s="16"/>
      <c r="J675" s="15"/>
      <c r="K675" s="29"/>
    </row>
    <row r="676" spans="1:17" s="2" customFormat="1" ht="12.75" customHeight="1">
      <c r="A676" s="59" t="s">
        <v>18</v>
      </c>
      <c r="B676" s="432" t="s">
        <v>210</v>
      </c>
      <c r="C676" s="432"/>
      <c r="D676" s="432"/>
      <c r="E676" s="432"/>
      <c r="F676" s="432"/>
      <c r="G676" s="432"/>
      <c r="H676" s="432"/>
      <c r="I676" s="432"/>
      <c r="J676" s="432"/>
      <c r="K676" s="432"/>
      <c r="L676" s="432"/>
      <c r="M676" s="432"/>
      <c r="N676" s="432"/>
      <c r="O676" s="432"/>
    </row>
    <row r="677" spans="1:17" s="2" customFormat="1">
      <c r="B677" s="86" t="s">
        <v>222</v>
      </c>
      <c r="C677" s="86"/>
      <c r="D677" s="86"/>
      <c r="E677" s="86"/>
      <c r="F677" s="86"/>
      <c r="G677" s="86"/>
      <c r="H677" s="86"/>
      <c r="I677" s="86"/>
      <c r="J677" s="86"/>
      <c r="K677" s="86"/>
      <c r="L677" s="86"/>
      <c r="M677" s="86"/>
      <c r="N677" s="86"/>
      <c r="O677" s="86"/>
    </row>
    <row r="678" spans="1:17" s="2" customFormat="1" ht="13.95" customHeight="1">
      <c r="A678" s="59"/>
      <c r="B678" s="84" t="s">
        <v>211</v>
      </c>
      <c r="C678" s="85"/>
      <c r="D678" s="85"/>
      <c r="E678" s="85"/>
      <c r="F678" s="85"/>
      <c r="G678" s="85"/>
      <c r="H678" s="85"/>
      <c r="I678" s="85"/>
      <c r="J678" s="85"/>
      <c r="K678" s="122"/>
      <c r="L678" s="122"/>
      <c r="M678" s="124"/>
      <c r="N678" s="86"/>
      <c r="O678" s="86"/>
    </row>
    <row r="679" spans="1:17" s="2" customFormat="1" ht="6.6" customHeight="1">
      <c r="A679" s="59"/>
      <c r="B679" s="64"/>
      <c r="C679" s="64"/>
      <c r="D679" s="64"/>
      <c r="E679" s="64"/>
      <c r="F679" s="64"/>
      <c r="G679" s="64"/>
      <c r="H679" s="64"/>
      <c r="I679" s="64"/>
      <c r="J679" s="64"/>
      <c r="K679" s="224"/>
      <c r="L679" s="224"/>
      <c r="M679" s="224"/>
      <c r="N679" s="148"/>
    </row>
    <row r="680" spans="1:17" s="4" customFormat="1">
      <c r="H680" s="25"/>
      <c r="I680" s="25"/>
      <c r="J680" s="26"/>
      <c r="K680" s="27" t="s">
        <v>27</v>
      </c>
      <c r="L680" s="25"/>
      <c r="M680" s="25"/>
    </row>
    <row r="681" spans="1:17" s="2" customFormat="1" ht="24.9" customHeight="1">
      <c r="A681" s="60" t="s">
        <v>436</v>
      </c>
      <c r="B681" s="36"/>
      <c r="C681" s="36"/>
      <c r="D681" s="36"/>
      <c r="E681" s="36"/>
      <c r="F681" s="36"/>
      <c r="G681" s="36"/>
      <c r="H681" s="36"/>
      <c r="I681" s="36"/>
      <c r="J681" s="36"/>
      <c r="K681" s="36"/>
      <c r="L681" s="36"/>
      <c r="M681" s="36"/>
      <c r="N681" s="36"/>
      <c r="O681" s="36"/>
    </row>
    <row r="682" spans="1:17" ht="52.95" customHeight="1">
      <c r="A682" s="88" t="s">
        <v>115</v>
      </c>
      <c r="B682" s="88" t="s">
        <v>116</v>
      </c>
      <c r="C682" s="89" t="s">
        <v>212</v>
      </c>
      <c r="D682" s="89" t="s">
        <v>119</v>
      </c>
      <c r="E682" s="88" t="s">
        <v>120</v>
      </c>
      <c r="F682" s="88" t="s">
        <v>117</v>
      </c>
      <c r="G682" s="88" t="s">
        <v>447</v>
      </c>
      <c r="H682" s="88" t="s">
        <v>121</v>
      </c>
      <c r="I682" s="90" t="s">
        <v>122</v>
      </c>
      <c r="J682" s="45" t="s">
        <v>214</v>
      </c>
      <c r="K682" s="45" t="s">
        <v>36</v>
      </c>
      <c r="L682" s="45" t="s">
        <v>37</v>
      </c>
      <c r="M682" s="45" t="s">
        <v>126</v>
      </c>
      <c r="N682" s="45" t="s">
        <v>127</v>
      </c>
      <c r="O682" s="45" t="s">
        <v>128</v>
      </c>
    </row>
    <row r="683" spans="1:17" s="2" customFormat="1" ht="15" customHeight="1">
      <c r="A683" s="41" t="s">
        <v>2</v>
      </c>
      <c r="B683" s="41" t="s">
        <v>3</v>
      </c>
      <c r="C683" s="41" t="s">
        <v>4</v>
      </c>
      <c r="D683" s="41" t="s">
        <v>5</v>
      </c>
      <c r="E683" s="41" t="s">
        <v>6</v>
      </c>
      <c r="F683" s="41" t="s">
        <v>7</v>
      </c>
      <c r="G683" s="41" t="s">
        <v>8</v>
      </c>
      <c r="H683" s="41" t="s">
        <v>9</v>
      </c>
      <c r="I683" s="48" t="s">
        <v>10</v>
      </c>
      <c r="J683" s="41" t="s">
        <v>11</v>
      </c>
      <c r="K683" s="41" t="s">
        <v>376</v>
      </c>
      <c r="L683" s="41" t="s">
        <v>13</v>
      </c>
      <c r="M683" s="94" t="s">
        <v>216</v>
      </c>
      <c r="N683" s="94" t="s">
        <v>217</v>
      </c>
      <c r="O683" s="94" t="s">
        <v>131</v>
      </c>
    </row>
    <row r="684" spans="1:17" s="2" customFormat="1" ht="18" customHeight="1">
      <c r="A684" s="131">
        <v>1</v>
      </c>
      <c r="B684" s="294" t="s">
        <v>143</v>
      </c>
      <c r="C684" s="294">
        <v>16</v>
      </c>
      <c r="D684" s="299" t="s">
        <v>162</v>
      </c>
      <c r="E684" s="39" t="s">
        <v>163</v>
      </c>
      <c r="F684" s="294" t="s">
        <v>178</v>
      </c>
      <c r="G684" s="294">
        <f>'[1]PAKIETY-16-38-MODYFIKACJA'!P573</f>
        <v>72</v>
      </c>
      <c r="H684" s="221"/>
      <c r="I684" s="221"/>
      <c r="J684" s="162"/>
      <c r="K684" s="226" t="e">
        <f>ROUND(G684/J684,2)</f>
        <v>#DIV/0!</v>
      </c>
      <c r="L684" s="329"/>
      <c r="M684" s="103" t="e">
        <f>ROUND(K684*L684,2)</f>
        <v>#DIV/0!</v>
      </c>
      <c r="N684" s="222">
        <v>0.08</v>
      </c>
      <c r="O684" s="103" t="e">
        <f>ROUND(M684*N684+M684,2)</f>
        <v>#DIV/0!</v>
      </c>
    </row>
    <row r="685" spans="1:17" s="2" customFormat="1" ht="15" customHeight="1">
      <c r="A685" s="131">
        <v>2</v>
      </c>
      <c r="B685" s="294" t="s">
        <v>157</v>
      </c>
      <c r="C685" s="294">
        <v>17</v>
      </c>
      <c r="D685" s="299" t="s">
        <v>144</v>
      </c>
      <c r="E685" s="39" t="s">
        <v>145</v>
      </c>
      <c r="F685" s="294" t="s">
        <v>178</v>
      </c>
      <c r="G685" s="294">
        <f>'[1]PAKIETY-16-38-MODYFIKACJA'!P574</f>
        <v>72</v>
      </c>
      <c r="H685" s="221"/>
      <c r="I685" s="221"/>
      <c r="J685" s="162"/>
      <c r="K685" s="226" t="e">
        <f>ROUND(G685/J685,2)</f>
        <v>#DIV/0!</v>
      </c>
      <c r="L685" s="329"/>
      <c r="M685" s="103" t="e">
        <f>ROUND(K685*L685,2)</f>
        <v>#DIV/0!</v>
      </c>
      <c r="N685" s="222">
        <v>0.08</v>
      </c>
      <c r="O685" s="103" t="e">
        <f>ROUND(M685*N685+M685,2)</f>
        <v>#DIV/0!</v>
      </c>
      <c r="Q685" s="231"/>
    </row>
    <row r="686" spans="1:17" s="2" customFormat="1" ht="39" customHeight="1">
      <c r="A686" s="131">
        <v>3</v>
      </c>
      <c r="B686" s="294" t="s">
        <v>179</v>
      </c>
      <c r="C686" s="294">
        <v>16</v>
      </c>
      <c r="D686" s="299" t="s">
        <v>359</v>
      </c>
      <c r="E686" s="39" t="s">
        <v>360</v>
      </c>
      <c r="F686" s="294" t="s">
        <v>288</v>
      </c>
      <c r="G686" s="294">
        <f>'[1]PAKIETY-16-38-MODYFIKACJA'!P575</f>
        <v>72</v>
      </c>
      <c r="H686" s="238"/>
      <c r="I686" s="238"/>
      <c r="J686" s="328"/>
      <c r="K686" s="239" t="e">
        <f>ROUND(G686/J686,2)</f>
        <v>#DIV/0!</v>
      </c>
      <c r="L686" s="329"/>
      <c r="M686" s="103" t="e">
        <f>ROUND(K686*L686,2)</f>
        <v>#DIV/0!</v>
      </c>
      <c r="N686" s="222">
        <v>0.08</v>
      </c>
      <c r="O686" s="103" t="e">
        <f>ROUND(M686*N686+M686,2)</f>
        <v>#DIV/0!</v>
      </c>
      <c r="Q686" s="231"/>
    </row>
    <row r="687" spans="1:17" s="2" customFormat="1" ht="33" customHeight="1">
      <c r="A687" s="131">
        <v>4</v>
      </c>
      <c r="B687" s="289" t="s">
        <v>193</v>
      </c>
      <c r="C687" s="289">
        <v>11</v>
      </c>
      <c r="D687" s="300" t="s">
        <v>162</v>
      </c>
      <c r="E687" s="39" t="s">
        <v>360</v>
      </c>
      <c r="F687" s="289" t="s">
        <v>361</v>
      </c>
      <c r="G687" s="289">
        <f>'[1]PAKIETY-16-38-MODYFIKACJA'!P576</f>
        <v>72</v>
      </c>
      <c r="H687" s="240"/>
      <c r="I687" s="240"/>
      <c r="J687" s="310"/>
      <c r="K687" s="241" t="e">
        <f>ROUND(G687/J687,2)</f>
        <v>#DIV/0!</v>
      </c>
      <c r="L687" s="329"/>
      <c r="M687" s="103" t="e">
        <f>ROUND(K687*L687,2)</f>
        <v>#DIV/0!</v>
      </c>
      <c r="N687" s="222">
        <v>0.08</v>
      </c>
      <c r="O687" s="103" t="e">
        <f>ROUND(M687*N687+M687,2)</f>
        <v>#DIV/0!</v>
      </c>
      <c r="Q687" s="231"/>
    </row>
    <row r="688" spans="1:17" s="2" customFormat="1" ht="15" customHeight="1">
      <c r="A688" s="105"/>
      <c r="B688" s="106"/>
      <c r="C688" s="106"/>
      <c r="D688" s="107"/>
      <c r="E688" s="107"/>
      <c r="F688" s="108"/>
      <c r="G688" s="106"/>
      <c r="H688" s="106"/>
      <c r="I688" s="109"/>
      <c r="J688" s="109"/>
      <c r="K688" s="109"/>
      <c r="L688" s="223" t="s">
        <v>17</v>
      </c>
      <c r="M688" s="111" t="e">
        <f>SUM(M684:M687)</f>
        <v>#DIV/0!</v>
      </c>
      <c r="N688" s="109"/>
      <c r="O688" s="157" t="e">
        <f>SUM(O684:O687)</f>
        <v>#DIV/0!</v>
      </c>
      <c r="Q688" s="231"/>
    </row>
    <row r="689" spans="1:15" s="4" customFormat="1" ht="16.2" customHeight="1">
      <c r="A689" s="7" t="s">
        <v>18</v>
      </c>
      <c r="B689" s="30" t="s">
        <v>22</v>
      </c>
      <c r="C689" s="6"/>
      <c r="D689" s="5"/>
      <c r="F689" s="6"/>
      <c r="G689" s="9"/>
      <c r="H689" s="10"/>
      <c r="I689" s="9"/>
      <c r="J689" s="6"/>
      <c r="K689" s="31"/>
      <c r="L689" s="11"/>
    </row>
    <row r="690" spans="1:15" s="4" customFormat="1" ht="15" customHeight="1">
      <c r="A690" s="409" t="s">
        <v>23</v>
      </c>
      <c r="B690" s="410"/>
      <c r="C690" s="410"/>
      <c r="D690" s="410"/>
      <c r="E690" s="410"/>
      <c r="F690" s="410"/>
      <c r="G690" s="410"/>
      <c r="H690" s="410"/>
      <c r="I690" s="410"/>
      <c r="J690" s="410"/>
      <c r="K690" s="411"/>
      <c r="L690" s="12"/>
      <c r="M690" s="13" t="s">
        <v>24</v>
      </c>
    </row>
    <row r="691" spans="1:15" s="4" customFormat="1" ht="15" customHeight="1">
      <c r="A691" s="409" t="s">
        <v>25</v>
      </c>
      <c r="B691" s="410"/>
      <c r="C691" s="410"/>
      <c r="D691" s="410"/>
      <c r="E691" s="410"/>
      <c r="F691" s="410"/>
      <c r="G691" s="410"/>
      <c r="H691" s="410"/>
      <c r="I691" s="410"/>
      <c r="J691" s="410"/>
      <c r="K691" s="411"/>
      <c r="L691" s="12"/>
      <c r="M691" s="13" t="s">
        <v>24</v>
      </c>
    </row>
    <row r="692" spans="1:15" s="4" customFormat="1" ht="15" customHeight="1">
      <c r="A692" s="409" t="s">
        <v>26</v>
      </c>
      <c r="B692" s="410"/>
      <c r="C692" s="410"/>
      <c r="D692" s="410"/>
      <c r="E692" s="410"/>
      <c r="F692" s="410"/>
      <c r="G692" s="410"/>
      <c r="H692" s="410"/>
      <c r="I692" s="410"/>
      <c r="J692" s="410"/>
      <c r="K692" s="411"/>
      <c r="L692" s="12"/>
      <c r="M692" s="13" t="s">
        <v>24</v>
      </c>
    </row>
    <row r="693" spans="1:15" s="2" customFormat="1" ht="15" customHeight="1">
      <c r="B693" s="113" t="s">
        <v>16</v>
      </c>
      <c r="C693" s="80"/>
      <c r="D693" s="80"/>
      <c r="E693" s="80"/>
      <c r="F693" s="80"/>
      <c r="G693" s="55"/>
      <c r="H693" s="55"/>
      <c r="J693" s="81"/>
      <c r="K693" s="81"/>
      <c r="L693" s="55"/>
    </row>
    <row r="694" spans="1:15" s="2" customFormat="1" ht="26.4" customHeight="1">
      <c r="A694" s="59" t="s">
        <v>18</v>
      </c>
      <c r="B694" s="431" t="s">
        <v>362</v>
      </c>
      <c r="C694" s="431"/>
      <c r="D694" s="431"/>
      <c r="E694" s="431"/>
      <c r="F694" s="431"/>
      <c r="G694" s="431"/>
      <c r="H694" s="431"/>
      <c r="I694" s="431"/>
      <c r="J694" s="431"/>
      <c r="K694" s="431"/>
      <c r="L694" s="431"/>
      <c r="M694" s="431"/>
      <c r="N694" s="431"/>
      <c r="O694" s="431"/>
    </row>
    <row r="695" spans="1:15" s="2" customFormat="1" ht="15" customHeight="1">
      <c r="A695" s="59" t="s">
        <v>18</v>
      </c>
      <c r="B695" s="83" t="s">
        <v>20</v>
      </c>
      <c r="C695" s="83"/>
      <c r="D695" s="83"/>
      <c r="E695" s="83"/>
      <c r="F695" s="83"/>
      <c r="G695" s="83"/>
      <c r="H695" s="83"/>
      <c r="I695" s="83"/>
    </row>
    <row r="696" spans="1:15" s="2" customFormat="1" ht="13.2" customHeight="1">
      <c r="A696" s="59" t="s">
        <v>18</v>
      </c>
      <c r="B696" s="83" t="s">
        <v>221</v>
      </c>
      <c r="C696" s="83"/>
      <c r="D696" s="83"/>
      <c r="E696" s="83"/>
      <c r="F696" s="83"/>
      <c r="G696" s="83"/>
      <c r="H696" s="83"/>
      <c r="I696" s="83"/>
      <c r="L696" s="83"/>
    </row>
    <row r="697" spans="1:15" s="4" customFormat="1" ht="15" customHeight="1">
      <c r="A697" s="15" t="s">
        <v>18</v>
      </c>
      <c r="B697" s="16" t="s">
        <v>30</v>
      </c>
      <c r="C697" s="16"/>
      <c r="D697" s="16"/>
      <c r="E697" s="16"/>
      <c r="F697" s="16"/>
      <c r="G697" s="16"/>
      <c r="H697" s="16"/>
      <c r="I697" s="16"/>
      <c r="J697" s="15"/>
      <c r="K697" s="29"/>
    </row>
    <row r="698" spans="1:15" s="2" customFormat="1" ht="12.75" customHeight="1">
      <c r="A698" s="59" t="s">
        <v>18</v>
      </c>
      <c r="B698" s="432" t="s">
        <v>210</v>
      </c>
      <c r="C698" s="432"/>
      <c r="D698" s="432"/>
      <c r="E698" s="432"/>
      <c r="F698" s="432"/>
      <c r="G698" s="432"/>
      <c r="H698" s="432"/>
      <c r="I698" s="432"/>
      <c r="J698" s="432"/>
      <c r="K698" s="432"/>
      <c r="L698" s="432"/>
      <c r="M698" s="432"/>
      <c r="N698" s="432"/>
      <c r="O698" s="432"/>
    </row>
    <row r="699" spans="1:15" s="2" customFormat="1">
      <c r="B699" s="86" t="s">
        <v>222</v>
      </c>
      <c r="C699" s="86"/>
      <c r="D699" s="86"/>
      <c r="E699" s="86"/>
      <c r="F699" s="86"/>
      <c r="G699" s="86"/>
      <c r="H699" s="86"/>
      <c r="I699" s="86"/>
      <c r="J699" s="86"/>
      <c r="K699" s="86"/>
      <c r="L699" s="86"/>
      <c r="M699" s="86"/>
      <c r="N699" s="86"/>
      <c r="O699" s="86"/>
    </row>
    <row r="700" spans="1:15" s="2" customFormat="1">
      <c r="A700" s="59"/>
      <c r="B700" s="84" t="s">
        <v>211</v>
      </c>
      <c r="C700" s="85"/>
      <c r="D700" s="85"/>
      <c r="E700" s="85"/>
      <c r="F700" s="85"/>
      <c r="G700" s="85"/>
      <c r="H700" s="85"/>
      <c r="I700" s="85"/>
      <c r="J700" s="85"/>
      <c r="K700" s="122"/>
      <c r="L700" s="122"/>
      <c r="M700" s="124"/>
      <c r="N700" s="86"/>
      <c r="O700" s="86"/>
    </row>
    <row r="701" spans="1:15" s="2" customFormat="1">
      <c r="A701" s="59"/>
      <c r="B701" s="64"/>
      <c r="C701" s="64"/>
      <c r="D701" s="64"/>
      <c r="E701" s="64"/>
      <c r="F701" s="64"/>
      <c r="G701" s="64"/>
      <c r="H701" s="64"/>
      <c r="I701" s="64"/>
      <c r="J701" s="64"/>
      <c r="K701" s="224"/>
      <c r="L701" s="224"/>
      <c r="M701" s="224"/>
      <c r="N701" s="148"/>
    </row>
    <row r="702" spans="1:15" s="4" customFormat="1">
      <c r="H702" s="25"/>
      <c r="I702" s="25"/>
      <c r="J702" s="26"/>
      <c r="K702" s="27" t="s">
        <v>27</v>
      </c>
      <c r="L702" s="25"/>
      <c r="M702" s="25"/>
    </row>
    <row r="703" spans="1:15" s="2" customFormat="1">
      <c r="A703" s="36"/>
      <c r="B703" s="36"/>
      <c r="C703" s="36"/>
      <c r="D703" s="36"/>
      <c r="E703" s="36"/>
      <c r="F703" s="36"/>
      <c r="G703" s="36"/>
      <c r="H703" s="36"/>
      <c r="I703" s="36"/>
      <c r="J703" s="36"/>
      <c r="K703" s="36"/>
      <c r="L703" s="36"/>
      <c r="M703" s="36"/>
      <c r="N703" s="36"/>
      <c r="O703" s="36"/>
    </row>
  </sheetData>
  <mergeCells count="108">
    <mergeCell ref="A451:K451"/>
    <mergeCell ref="A488:K488"/>
    <mergeCell ref="A664:K664"/>
    <mergeCell ref="A665:K665"/>
    <mergeCell ref="A573:K573"/>
    <mergeCell ref="A593:K593"/>
    <mergeCell ref="A594:K594"/>
    <mergeCell ref="A595:K595"/>
    <mergeCell ref="A618:K618"/>
    <mergeCell ref="A619:K619"/>
    <mergeCell ref="B228:O228"/>
    <mergeCell ref="B233:O233"/>
    <mergeCell ref="A226:K226"/>
    <mergeCell ref="A303:K303"/>
    <mergeCell ref="A549:K549"/>
    <mergeCell ref="A571:K571"/>
    <mergeCell ref="A526:K526"/>
    <mergeCell ref="A547:K547"/>
    <mergeCell ref="A548:K548"/>
    <mergeCell ref="B306:O306"/>
    <mergeCell ref="B311:O311"/>
    <mergeCell ref="E359:E360"/>
    <mergeCell ref="B374:O374"/>
    <mergeCell ref="A370:K370"/>
    <mergeCell ref="A371:K371"/>
    <mergeCell ref="A372:K372"/>
    <mergeCell ref="B459:O459"/>
    <mergeCell ref="A397:K397"/>
    <mergeCell ref="A398:K398"/>
    <mergeCell ref="A399:K399"/>
    <mergeCell ref="A421:K421"/>
    <mergeCell ref="A422:K422"/>
    <mergeCell ref="A423:K423"/>
    <mergeCell ref="A449:K449"/>
    <mergeCell ref="B253:O253"/>
    <mergeCell ref="B258:O258"/>
    <mergeCell ref="A249:K249"/>
    <mergeCell ref="A250:K250"/>
    <mergeCell ref="A251:K251"/>
    <mergeCell ref="A302:K302"/>
    <mergeCell ref="B676:O676"/>
    <mergeCell ref="B694:O694"/>
    <mergeCell ref="B698:O698"/>
    <mergeCell ref="B625:O625"/>
    <mergeCell ref="B641:O641"/>
    <mergeCell ref="B647:O647"/>
    <mergeCell ref="B668:O668"/>
    <mergeCell ref="A620:K620"/>
    <mergeCell ref="A637:K637"/>
    <mergeCell ref="A638:K638"/>
    <mergeCell ref="A639:K639"/>
    <mergeCell ref="A666:K666"/>
    <mergeCell ref="A690:K690"/>
    <mergeCell ref="A691:K691"/>
    <mergeCell ref="A692:K692"/>
    <mergeCell ref="A304:K304"/>
    <mergeCell ref="A572:K572"/>
    <mergeCell ref="A450:K450"/>
    <mergeCell ref="A7:K7"/>
    <mergeCell ref="A8:K8"/>
    <mergeCell ref="A9:K9"/>
    <mergeCell ref="A24:K24"/>
    <mergeCell ref="A25:K25"/>
    <mergeCell ref="A26:K26"/>
    <mergeCell ref="A45:K45"/>
    <mergeCell ref="B579:O579"/>
    <mergeCell ref="B602:O602"/>
    <mergeCell ref="B460:O460"/>
    <mergeCell ref="B466:O466"/>
    <mergeCell ref="B494:O494"/>
    <mergeCell ref="B498:O498"/>
    <mergeCell ref="B533:O533"/>
    <mergeCell ref="B559:O559"/>
    <mergeCell ref="A489:K489"/>
    <mergeCell ref="A490:K490"/>
    <mergeCell ref="A524:K524"/>
    <mergeCell ref="A525:K525"/>
    <mergeCell ref="B379:O379"/>
    <mergeCell ref="B401:O401"/>
    <mergeCell ref="B406:O406"/>
    <mergeCell ref="B427:O427"/>
    <mergeCell ref="B432:O432"/>
    <mergeCell ref="B34:O34"/>
    <mergeCell ref="B52:O52"/>
    <mergeCell ref="B72:O72"/>
    <mergeCell ref="B78:O78"/>
    <mergeCell ref="B131:O131"/>
    <mergeCell ref="B136:O136"/>
    <mergeCell ref="A46:K46"/>
    <mergeCell ref="A47:K47"/>
    <mergeCell ref="A67:K67"/>
    <mergeCell ref="A68:K68"/>
    <mergeCell ref="A69:K69"/>
    <mergeCell ref="A126:K126"/>
    <mergeCell ref="A127:K127"/>
    <mergeCell ref="A128:K128"/>
    <mergeCell ref="A153:K153"/>
    <mergeCell ref="A154:K154"/>
    <mergeCell ref="A155:K155"/>
    <mergeCell ref="A176:K176"/>
    <mergeCell ref="A177:K177"/>
    <mergeCell ref="A178:K178"/>
    <mergeCell ref="A224:K224"/>
    <mergeCell ref="A225:K225"/>
    <mergeCell ref="B158:O158"/>
    <mergeCell ref="B162:O162"/>
    <mergeCell ref="B181:O181"/>
    <mergeCell ref="B186:O186"/>
  </mergeCells>
  <conditionalFormatting sqref="L7">
    <cfRule type="cellIs" dxfId="167" priority="137" operator="lessThan">
      <formula>1</formula>
    </cfRule>
    <cfRule type="cellIs" dxfId="166" priority="138" operator="greaterThan">
      <formula>5</formula>
    </cfRule>
  </conditionalFormatting>
  <conditionalFormatting sqref="L8">
    <cfRule type="cellIs" dxfId="165" priority="135" operator="lessThan">
      <formula>5</formula>
    </cfRule>
    <cfRule type="cellIs" dxfId="164" priority="136" operator="greaterThan">
      <formula>10</formula>
    </cfRule>
  </conditionalFormatting>
  <conditionalFormatting sqref="L9">
    <cfRule type="cellIs" dxfId="163" priority="133" operator="lessThan">
      <formula>45</formula>
    </cfRule>
    <cfRule type="cellIs" dxfId="162" priority="134" operator="greaterThan">
      <formula>60</formula>
    </cfRule>
  </conditionalFormatting>
  <conditionalFormatting sqref="L24">
    <cfRule type="cellIs" dxfId="161" priority="131" operator="lessThan">
      <formula>1</formula>
    </cfRule>
    <cfRule type="cellIs" dxfId="160" priority="132" operator="greaterThan">
      <formula>5</formula>
    </cfRule>
  </conditionalFormatting>
  <conditionalFormatting sqref="L25">
    <cfRule type="cellIs" dxfId="159" priority="129" operator="lessThan">
      <formula>5</formula>
    </cfRule>
    <cfRule type="cellIs" dxfId="158" priority="130" operator="greaterThan">
      <formula>10</formula>
    </cfRule>
  </conditionalFormatting>
  <conditionalFormatting sqref="L26">
    <cfRule type="cellIs" dxfId="157" priority="127" operator="lessThan">
      <formula>45</formula>
    </cfRule>
    <cfRule type="cellIs" dxfId="156" priority="128" operator="greaterThan">
      <formula>60</formula>
    </cfRule>
  </conditionalFormatting>
  <conditionalFormatting sqref="L45">
    <cfRule type="cellIs" dxfId="155" priority="125" operator="lessThan">
      <formula>1</formula>
    </cfRule>
    <cfRule type="cellIs" dxfId="154" priority="126" operator="greaterThan">
      <formula>5</formula>
    </cfRule>
  </conditionalFormatting>
  <conditionalFormatting sqref="L46">
    <cfRule type="cellIs" dxfId="153" priority="123" operator="lessThan">
      <formula>5</formula>
    </cfRule>
    <cfRule type="cellIs" dxfId="152" priority="124" operator="greaterThan">
      <formula>10</formula>
    </cfRule>
  </conditionalFormatting>
  <conditionalFormatting sqref="L47">
    <cfRule type="cellIs" dxfId="151" priority="121" operator="lessThan">
      <formula>45</formula>
    </cfRule>
    <cfRule type="cellIs" dxfId="150" priority="122" operator="greaterThan">
      <formula>60</formula>
    </cfRule>
  </conditionalFormatting>
  <conditionalFormatting sqref="L67">
    <cfRule type="cellIs" dxfId="149" priority="119" operator="lessThan">
      <formula>1</formula>
    </cfRule>
    <cfRule type="cellIs" dxfId="148" priority="120" operator="greaterThan">
      <formula>5</formula>
    </cfRule>
  </conditionalFormatting>
  <conditionalFormatting sqref="L68">
    <cfRule type="cellIs" dxfId="147" priority="117" operator="lessThan">
      <formula>5</formula>
    </cfRule>
    <cfRule type="cellIs" dxfId="146" priority="118" operator="greaterThan">
      <formula>10</formula>
    </cfRule>
  </conditionalFormatting>
  <conditionalFormatting sqref="L69">
    <cfRule type="cellIs" dxfId="145" priority="115" operator="lessThan">
      <formula>45</formula>
    </cfRule>
    <cfRule type="cellIs" dxfId="144" priority="116" operator="greaterThan">
      <formula>60</formula>
    </cfRule>
  </conditionalFormatting>
  <conditionalFormatting sqref="L126">
    <cfRule type="cellIs" dxfId="143" priority="113" operator="lessThan">
      <formula>1</formula>
    </cfRule>
    <cfRule type="cellIs" dxfId="142" priority="114" operator="greaterThan">
      <formula>5</formula>
    </cfRule>
  </conditionalFormatting>
  <conditionalFormatting sqref="L127">
    <cfRule type="cellIs" dxfId="141" priority="111" operator="lessThan">
      <formula>5</formula>
    </cfRule>
    <cfRule type="cellIs" dxfId="140" priority="112" operator="greaterThan">
      <formula>10</formula>
    </cfRule>
  </conditionalFormatting>
  <conditionalFormatting sqref="L128">
    <cfRule type="cellIs" dxfId="139" priority="109" operator="lessThan">
      <formula>45</formula>
    </cfRule>
    <cfRule type="cellIs" dxfId="138" priority="110" operator="greaterThan">
      <formula>60</formula>
    </cfRule>
  </conditionalFormatting>
  <conditionalFormatting sqref="L153">
    <cfRule type="cellIs" dxfId="137" priority="107" operator="lessThan">
      <formula>1</formula>
    </cfRule>
    <cfRule type="cellIs" dxfId="136" priority="108" operator="greaterThan">
      <formula>5</formula>
    </cfRule>
  </conditionalFormatting>
  <conditionalFormatting sqref="L154">
    <cfRule type="cellIs" dxfId="135" priority="105" operator="lessThan">
      <formula>5</formula>
    </cfRule>
    <cfRule type="cellIs" dxfId="134" priority="106" operator="greaterThan">
      <formula>10</formula>
    </cfRule>
  </conditionalFormatting>
  <conditionalFormatting sqref="L155">
    <cfRule type="cellIs" dxfId="133" priority="103" operator="lessThan">
      <formula>45</formula>
    </cfRule>
    <cfRule type="cellIs" dxfId="132" priority="104" operator="greaterThan">
      <formula>60</formula>
    </cfRule>
  </conditionalFormatting>
  <conditionalFormatting sqref="L176">
    <cfRule type="cellIs" dxfId="131" priority="101" operator="lessThan">
      <formula>1</formula>
    </cfRule>
    <cfRule type="cellIs" dxfId="130" priority="102" operator="greaterThan">
      <formula>5</formula>
    </cfRule>
  </conditionalFormatting>
  <conditionalFormatting sqref="L177">
    <cfRule type="cellIs" dxfId="129" priority="99" operator="lessThan">
      <formula>5</formula>
    </cfRule>
    <cfRule type="cellIs" dxfId="128" priority="100" operator="greaterThan">
      <formula>10</formula>
    </cfRule>
  </conditionalFormatting>
  <conditionalFormatting sqref="L178">
    <cfRule type="cellIs" dxfId="127" priority="97" operator="lessThan">
      <formula>45</formula>
    </cfRule>
    <cfRule type="cellIs" dxfId="126" priority="98" operator="greaterThan">
      <formula>60</formula>
    </cfRule>
  </conditionalFormatting>
  <conditionalFormatting sqref="L224">
    <cfRule type="cellIs" dxfId="125" priority="95" operator="lessThan">
      <formula>1</formula>
    </cfRule>
    <cfRule type="cellIs" dxfId="124" priority="96" operator="greaterThan">
      <formula>5</formula>
    </cfRule>
  </conditionalFormatting>
  <conditionalFormatting sqref="L225">
    <cfRule type="cellIs" dxfId="123" priority="93" operator="lessThan">
      <formula>5</formula>
    </cfRule>
    <cfRule type="cellIs" dxfId="122" priority="94" operator="greaterThan">
      <formula>10</formula>
    </cfRule>
  </conditionalFormatting>
  <conditionalFormatting sqref="L226">
    <cfRule type="cellIs" dxfId="121" priority="91" operator="lessThan">
      <formula>45</formula>
    </cfRule>
    <cfRule type="cellIs" dxfId="120" priority="92" operator="greaterThan">
      <formula>60</formula>
    </cfRule>
  </conditionalFormatting>
  <conditionalFormatting sqref="L249">
    <cfRule type="cellIs" dxfId="119" priority="89" operator="lessThan">
      <formula>1</formula>
    </cfRule>
    <cfRule type="cellIs" dxfId="118" priority="90" operator="greaterThan">
      <formula>5</formula>
    </cfRule>
  </conditionalFormatting>
  <conditionalFormatting sqref="L250">
    <cfRule type="cellIs" dxfId="117" priority="87" operator="lessThan">
      <formula>5</formula>
    </cfRule>
    <cfRule type="cellIs" dxfId="116" priority="88" operator="greaterThan">
      <formula>10</formula>
    </cfRule>
  </conditionalFormatting>
  <conditionalFormatting sqref="L251">
    <cfRule type="cellIs" dxfId="115" priority="85" operator="lessThan">
      <formula>45</formula>
    </cfRule>
    <cfRule type="cellIs" dxfId="114" priority="86" operator="greaterThan">
      <formula>60</formula>
    </cfRule>
  </conditionalFormatting>
  <conditionalFormatting sqref="L302">
    <cfRule type="cellIs" dxfId="113" priority="83" operator="lessThan">
      <formula>1</formula>
    </cfRule>
    <cfRule type="cellIs" dxfId="112" priority="84" operator="greaterThan">
      <formula>5</formula>
    </cfRule>
  </conditionalFormatting>
  <conditionalFormatting sqref="L303">
    <cfRule type="cellIs" dxfId="111" priority="81" operator="lessThan">
      <formula>5</formula>
    </cfRule>
    <cfRule type="cellIs" dxfId="110" priority="82" operator="greaterThan">
      <formula>10</formula>
    </cfRule>
  </conditionalFormatting>
  <conditionalFormatting sqref="L304">
    <cfRule type="cellIs" dxfId="109" priority="79" operator="lessThan">
      <formula>45</formula>
    </cfRule>
    <cfRule type="cellIs" dxfId="108" priority="80" operator="greaterThan">
      <formula>60</formula>
    </cfRule>
  </conditionalFormatting>
  <conditionalFormatting sqref="L370">
    <cfRule type="cellIs" dxfId="107" priority="77" operator="lessThan">
      <formula>1</formula>
    </cfRule>
    <cfRule type="cellIs" dxfId="106" priority="78" operator="greaterThan">
      <formula>5</formula>
    </cfRule>
  </conditionalFormatting>
  <conditionalFormatting sqref="L371">
    <cfRule type="cellIs" dxfId="105" priority="75" operator="lessThan">
      <formula>5</formula>
    </cfRule>
    <cfRule type="cellIs" dxfId="104" priority="76" operator="greaterThan">
      <formula>10</formula>
    </cfRule>
  </conditionalFormatting>
  <conditionalFormatting sqref="L372">
    <cfRule type="cellIs" dxfId="103" priority="73" operator="lessThan">
      <formula>45</formula>
    </cfRule>
    <cfRule type="cellIs" dxfId="102" priority="74" operator="greaterThan">
      <formula>60</formula>
    </cfRule>
  </conditionalFormatting>
  <conditionalFormatting sqref="L397">
    <cfRule type="cellIs" dxfId="101" priority="71" operator="lessThan">
      <formula>1</formula>
    </cfRule>
    <cfRule type="cellIs" dxfId="100" priority="72" operator="greaterThan">
      <formula>5</formula>
    </cfRule>
  </conditionalFormatting>
  <conditionalFormatting sqref="L398">
    <cfRule type="cellIs" dxfId="99" priority="69" operator="lessThan">
      <formula>5</formula>
    </cfRule>
    <cfRule type="cellIs" dxfId="98" priority="70" operator="greaterThan">
      <formula>10</formula>
    </cfRule>
  </conditionalFormatting>
  <conditionalFormatting sqref="L399">
    <cfRule type="cellIs" dxfId="97" priority="67" operator="lessThan">
      <formula>45</formula>
    </cfRule>
    <cfRule type="cellIs" dxfId="96" priority="68" operator="greaterThan">
      <formula>60</formula>
    </cfRule>
  </conditionalFormatting>
  <conditionalFormatting sqref="L421">
    <cfRule type="cellIs" dxfId="95" priority="65" operator="lessThan">
      <formula>1</formula>
    </cfRule>
    <cfRule type="cellIs" dxfId="94" priority="66" operator="greaterThan">
      <formula>5</formula>
    </cfRule>
  </conditionalFormatting>
  <conditionalFormatting sqref="L422">
    <cfRule type="cellIs" dxfId="93" priority="63" operator="lessThan">
      <formula>5</formula>
    </cfRule>
    <cfRule type="cellIs" dxfId="92" priority="64" operator="greaterThan">
      <formula>10</formula>
    </cfRule>
  </conditionalFormatting>
  <conditionalFormatting sqref="L423">
    <cfRule type="cellIs" dxfId="91" priority="61" operator="lessThan">
      <formula>45</formula>
    </cfRule>
    <cfRule type="cellIs" dxfId="90" priority="62" operator="greaterThan">
      <formula>60</formula>
    </cfRule>
  </conditionalFormatting>
  <conditionalFormatting sqref="L449">
    <cfRule type="cellIs" dxfId="89" priority="59" operator="lessThan">
      <formula>1</formula>
    </cfRule>
    <cfRule type="cellIs" dxfId="88" priority="60" operator="greaterThan">
      <formula>5</formula>
    </cfRule>
  </conditionalFormatting>
  <conditionalFormatting sqref="L450">
    <cfRule type="cellIs" dxfId="87" priority="57" operator="lessThan">
      <formula>5</formula>
    </cfRule>
    <cfRule type="cellIs" dxfId="86" priority="58" operator="greaterThan">
      <formula>10</formula>
    </cfRule>
  </conditionalFormatting>
  <conditionalFormatting sqref="L451">
    <cfRule type="cellIs" dxfId="85" priority="55" operator="lessThan">
      <formula>45</formula>
    </cfRule>
    <cfRule type="cellIs" dxfId="84" priority="56" operator="greaterThan">
      <formula>60</formula>
    </cfRule>
  </conditionalFormatting>
  <conditionalFormatting sqref="L488">
    <cfRule type="cellIs" dxfId="83" priority="53" operator="lessThan">
      <formula>1</formula>
    </cfRule>
    <cfRule type="cellIs" dxfId="82" priority="54" operator="greaterThan">
      <formula>5</formula>
    </cfRule>
  </conditionalFormatting>
  <conditionalFormatting sqref="L489">
    <cfRule type="cellIs" dxfId="81" priority="51" operator="lessThan">
      <formula>5</formula>
    </cfRule>
    <cfRule type="cellIs" dxfId="80" priority="52" operator="greaterThan">
      <formula>10</formula>
    </cfRule>
  </conditionalFormatting>
  <conditionalFormatting sqref="L490">
    <cfRule type="cellIs" dxfId="79" priority="49" operator="lessThan">
      <formula>45</formula>
    </cfRule>
    <cfRule type="cellIs" dxfId="78" priority="50" operator="greaterThan">
      <formula>60</formula>
    </cfRule>
  </conditionalFormatting>
  <conditionalFormatting sqref="L524">
    <cfRule type="cellIs" dxfId="77" priority="47" operator="lessThan">
      <formula>1</formula>
    </cfRule>
    <cfRule type="cellIs" dxfId="76" priority="48" operator="greaterThan">
      <formula>5</formula>
    </cfRule>
  </conditionalFormatting>
  <conditionalFormatting sqref="L525">
    <cfRule type="cellIs" dxfId="75" priority="45" operator="lessThan">
      <formula>5</formula>
    </cfRule>
    <cfRule type="cellIs" dxfId="74" priority="46" operator="greaterThan">
      <formula>10</formula>
    </cfRule>
  </conditionalFormatting>
  <conditionalFormatting sqref="L526">
    <cfRule type="cellIs" dxfId="73" priority="43" operator="lessThan">
      <formula>45</formula>
    </cfRule>
    <cfRule type="cellIs" dxfId="72" priority="44" operator="greaterThan">
      <formula>60</formula>
    </cfRule>
  </conditionalFormatting>
  <conditionalFormatting sqref="L547">
    <cfRule type="cellIs" dxfId="71" priority="41" operator="lessThan">
      <formula>1</formula>
    </cfRule>
    <cfRule type="cellIs" dxfId="70" priority="42" operator="greaterThan">
      <formula>5</formula>
    </cfRule>
  </conditionalFormatting>
  <conditionalFormatting sqref="L548">
    <cfRule type="cellIs" dxfId="69" priority="39" operator="lessThan">
      <formula>5</formula>
    </cfRule>
    <cfRule type="cellIs" dxfId="68" priority="40" operator="greaterThan">
      <formula>10</formula>
    </cfRule>
  </conditionalFormatting>
  <conditionalFormatting sqref="L549">
    <cfRule type="cellIs" dxfId="67" priority="37" operator="lessThan">
      <formula>45</formula>
    </cfRule>
    <cfRule type="cellIs" dxfId="66" priority="38" operator="greaterThan">
      <formula>60</formula>
    </cfRule>
  </conditionalFormatting>
  <conditionalFormatting sqref="L571">
    <cfRule type="cellIs" dxfId="65" priority="35" operator="lessThan">
      <formula>1</formula>
    </cfRule>
    <cfRule type="cellIs" dxfId="64" priority="36" operator="greaterThan">
      <formula>5</formula>
    </cfRule>
  </conditionalFormatting>
  <conditionalFormatting sqref="L572">
    <cfRule type="cellIs" dxfId="63" priority="33" operator="lessThan">
      <formula>5</formula>
    </cfRule>
    <cfRule type="cellIs" dxfId="62" priority="34" operator="greaterThan">
      <formula>10</formula>
    </cfRule>
  </conditionalFormatting>
  <conditionalFormatting sqref="L573">
    <cfRule type="cellIs" dxfId="61" priority="31" operator="lessThan">
      <formula>45</formula>
    </cfRule>
    <cfRule type="cellIs" dxfId="60" priority="32" operator="greaterThan">
      <formula>60</formula>
    </cfRule>
  </conditionalFormatting>
  <conditionalFormatting sqref="L593">
    <cfRule type="cellIs" dxfId="59" priority="29" operator="lessThan">
      <formula>1</formula>
    </cfRule>
    <cfRule type="cellIs" dxfId="58" priority="30" operator="greaterThan">
      <formula>5</formula>
    </cfRule>
  </conditionalFormatting>
  <conditionalFormatting sqref="L594">
    <cfRule type="cellIs" dxfId="57" priority="27" operator="lessThan">
      <formula>5</formula>
    </cfRule>
    <cfRule type="cellIs" dxfId="56" priority="28" operator="greaterThan">
      <formula>10</formula>
    </cfRule>
  </conditionalFormatting>
  <conditionalFormatting sqref="L595">
    <cfRule type="cellIs" dxfId="55" priority="25" operator="lessThan">
      <formula>45</formula>
    </cfRule>
    <cfRule type="cellIs" dxfId="54" priority="26" operator="greaterThan">
      <formula>60</formula>
    </cfRule>
  </conditionalFormatting>
  <conditionalFormatting sqref="L618">
    <cfRule type="cellIs" dxfId="53" priority="23" operator="lessThan">
      <formula>1</formula>
    </cfRule>
    <cfRule type="cellIs" dxfId="52" priority="24" operator="greaterThan">
      <formula>5</formula>
    </cfRule>
  </conditionalFormatting>
  <conditionalFormatting sqref="L619">
    <cfRule type="cellIs" dxfId="51" priority="21" operator="lessThan">
      <formula>5</formula>
    </cfRule>
    <cfRule type="cellIs" dxfId="50" priority="22" operator="greaterThan">
      <formula>10</formula>
    </cfRule>
  </conditionalFormatting>
  <conditionalFormatting sqref="L620">
    <cfRule type="cellIs" dxfId="49" priority="19" operator="lessThan">
      <formula>45</formula>
    </cfRule>
    <cfRule type="cellIs" dxfId="48" priority="20" operator="greaterThan">
      <formula>60</formula>
    </cfRule>
  </conditionalFormatting>
  <conditionalFormatting sqref="L637">
    <cfRule type="cellIs" dxfId="47" priority="17" operator="lessThan">
      <formula>1</formula>
    </cfRule>
    <cfRule type="cellIs" dxfId="46" priority="18" operator="greaterThan">
      <formula>5</formula>
    </cfRule>
  </conditionalFormatting>
  <conditionalFormatting sqref="L638">
    <cfRule type="cellIs" dxfId="45" priority="15" operator="lessThan">
      <formula>5</formula>
    </cfRule>
    <cfRule type="cellIs" dxfId="44" priority="16" operator="greaterThan">
      <formula>10</formula>
    </cfRule>
  </conditionalFormatting>
  <conditionalFormatting sqref="L639">
    <cfRule type="cellIs" dxfId="43" priority="13" operator="lessThan">
      <formula>45</formula>
    </cfRule>
    <cfRule type="cellIs" dxfId="42" priority="14" operator="greaterThan">
      <formula>60</formula>
    </cfRule>
  </conditionalFormatting>
  <conditionalFormatting sqref="L664">
    <cfRule type="cellIs" dxfId="41" priority="11" operator="lessThan">
      <formula>1</formula>
    </cfRule>
    <cfRule type="cellIs" dxfId="40" priority="12" operator="greaterThan">
      <formula>5</formula>
    </cfRule>
  </conditionalFormatting>
  <conditionalFormatting sqref="L665">
    <cfRule type="cellIs" dxfId="39" priority="9" operator="lessThan">
      <formula>5</formula>
    </cfRule>
    <cfRule type="cellIs" dxfId="38" priority="10" operator="greaterThan">
      <formula>10</formula>
    </cfRule>
  </conditionalFormatting>
  <conditionalFormatting sqref="L666">
    <cfRule type="cellIs" dxfId="37" priority="7" operator="lessThan">
      <formula>45</formula>
    </cfRule>
    <cfRule type="cellIs" dxfId="36" priority="8" operator="greaterThan">
      <formula>60</formula>
    </cfRule>
  </conditionalFormatting>
  <conditionalFormatting sqref="L690">
    <cfRule type="cellIs" dxfId="35" priority="5" operator="lessThan">
      <formula>1</formula>
    </cfRule>
    <cfRule type="cellIs" dxfId="34" priority="6" operator="greaterThan">
      <formula>5</formula>
    </cfRule>
  </conditionalFormatting>
  <conditionalFormatting sqref="L691">
    <cfRule type="cellIs" dxfId="33" priority="3" operator="lessThan">
      <formula>5</formula>
    </cfRule>
    <cfRule type="cellIs" dxfId="32" priority="4" operator="greaterThan">
      <formula>10</formula>
    </cfRule>
  </conditionalFormatting>
  <conditionalFormatting sqref="L692">
    <cfRule type="cellIs" dxfId="31" priority="1" operator="lessThan">
      <formula>45</formula>
    </cfRule>
    <cfRule type="cellIs" dxfId="30" priority="2"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horizontalDpi="4294967294" verticalDpi="4294967294" r:id="rId1"/>
  <headerFooter>
    <oddHeader>&amp;L&amp;"-,Pogrubiony"ZP/59/2020-DOSTAWA MATERIAŁÓW SZEWNYCH-MODYFIKACJA 1&amp;R&amp;"-,Kursywa"Załącznik nr &amp;"-,Pogrubiona kursywa"2</oddHeader>
  </headerFooter>
  <rowBreaks count="24" manualBreakCount="24">
    <brk id="16" max="16383" man="1"/>
    <brk id="38" max="16383" man="1"/>
    <brk id="56" max="16383" man="1"/>
    <brk id="82" max="16383" man="1"/>
    <brk id="106" max="16383" man="1"/>
    <brk id="139" max="16383" man="1"/>
    <brk id="165" max="16383" man="1"/>
    <brk id="190" max="16383" man="1"/>
    <brk id="210" max="16383" man="1"/>
    <brk id="237" max="16383" man="1"/>
    <brk id="262" max="16383" man="1"/>
    <brk id="288" max="16383" man="1"/>
    <brk id="315" max="16383" man="1"/>
    <brk id="337" max="16383" man="1"/>
    <brk id="354" max="16383" man="1"/>
    <brk id="383" max="16383" man="1"/>
    <brk id="436" max="16383" man="1"/>
    <brk id="501" max="16383" man="1"/>
    <brk id="519" max="16383" man="1"/>
    <brk id="537" max="16383" man="1"/>
    <brk id="583" max="16383" man="1"/>
    <brk id="606" max="16383" man="1"/>
    <brk id="629" max="16383" man="1"/>
    <brk id="6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tabSelected="1" view="pageBreakPreview" zoomScaleNormal="100" zoomScaleSheetLayoutView="100" workbookViewId="0">
      <selection activeCell="T96" sqref="T96"/>
    </sheetView>
  </sheetViews>
  <sheetFormatPr defaultRowHeight="14.4"/>
  <cols>
    <col min="1" max="1" width="5" customWidth="1"/>
    <col min="2" max="2" width="11" customWidth="1"/>
    <col min="3" max="3" width="9.44140625" customWidth="1"/>
    <col min="6" max="6" width="9.77734375" customWidth="1"/>
    <col min="7" max="7" width="10.5546875" customWidth="1"/>
    <col min="10" max="10" width="10.109375" customWidth="1"/>
    <col min="13" max="13" width="9.88671875" customWidth="1"/>
    <col min="14" max="14" width="5.88671875" customWidth="1"/>
    <col min="15" max="15" width="11.21875" customWidth="1"/>
  </cols>
  <sheetData>
    <row r="1" spans="1:17" s="36" customFormat="1" ht="10.199999999999999">
      <c r="A1" s="43" t="s">
        <v>438</v>
      </c>
      <c r="B1" s="1"/>
      <c r="C1" s="1"/>
      <c r="D1" s="1"/>
      <c r="E1" s="1"/>
      <c r="F1" s="1"/>
      <c r="G1" s="1"/>
      <c r="H1" s="1"/>
      <c r="I1" s="1"/>
      <c r="J1" s="1"/>
      <c r="K1" s="1"/>
      <c r="L1" s="1"/>
      <c r="M1" s="1"/>
      <c r="N1" s="1"/>
      <c r="O1" s="1"/>
    </row>
    <row r="2" spans="1:17" s="2" customFormat="1" ht="55.5" customHeight="1">
      <c r="A2" s="88" t="s">
        <v>115</v>
      </c>
      <c r="B2" s="88" t="s">
        <v>116</v>
      </c>
      <c r="C2" s="89" t="s">
        <v>449</v>
      </c>
      <c r="D2" s="89" t="s">
        <v>119</v>
      </c>
      <c r="E2" s="88" t="s">
        <v>120</v>
      </c>
      <c r="F2" s="88" t="s">
        <v>117</v>
      </c>
      <c r="G2" s="88" t="s">
        <v>447</v>
      </c>
      <c r="H2" s="88" t="s">
        <v>121</v>
      </c>
      <c r="I2" s="90" t="s">
        <v>122</v>
      </c>
      <c r="J2" s="45" t="s">
        <v>214</v>
      </c>
      <c r="K2" s="45" t="s">
        <v>36</v>
      </c>
      <c r="L2" s="45" t="s">
        <v>37</v>
      </c>
      <c r="M2" s="45" t="s">
        <v>126</v>
      </c>
      <c r="N2" s="45" t="s">
        <v>127</v>
      </c>
      <c r="O2" s="45" t="s">
        <v>128</v>
      </c>
    </row>
    <row r="3" spans="1:17" s="2" customFormat="1" ht="15" customHeight="1">
      <c r="A3" s="41" t="s">
        <v>2</v>
      </c>
      <c r="B3" s="41" t="s">
        <v>3</v>
      </c>
      <c r="C3" s="41" t="s">
        <v>4</v>
      </c>
      <c r="D3" s="41" t="s">
        <v>5</v>
      </c>
      <c r="E3" s="41" t="s">
        <v>6</v>
      </c>
      <c r="F3" s="41" t="s">
        <v>7</v>
      </c>
      <c r="G3" s="41" t="s">
        <v>8</v>
      </c>
      <c r="H3" s="41" t="s">
        <v>9</v>
      </c>
      <c r="I3" s="48" t="s">
        <v>10</v>
      </c>
      <c r="J3" s="41" t="s">
        <v>11</v>
      </c>
      <c r="K3" s="41" t="s">
        <v>376</v>
      </c>
      <c r="L3" s="41" t="s">
        <v>13</v>
      </c>
      <c r="M3" s="94" t="s">
        <v>216</v>
      </c>
      <c r="N3" s="94" t="s">
        <v>217</v>
      </c>
      <c r="O3" s="94" t="s">
        <v>131</v>
      </c>
    </row>
    <row r="4" spans="1:17" s="2" customFormat="1" ht="19.8" customHeight="1">
      <c r="A4" s="131">
        <v>1</v>
      </c>
      <c r="B4" s="354">
        <v>2</v>
      </c>
      <c r="C4" s="354">
        <v>43</v>
      </c>
      <c r="D4" s="229">
        <v>0.5</v>
      </c>
      <c r="E4" s="354" t="s">
        <v>238</v>
      </c>
      <c r="F4" s="354" t="s">
        <v>133</v>
      </c>
      <c r="G4" s="372">
        <v>1872</v>
      </c>
      <c r="H4" s="221"/>
      <c r="I4" s="221"/>
      <c r="J4" s="98"/>
      <c r="K4" s="226" t="e">
        <f t="shared" ref="K4:K11" si="0">ROUND(G4/J4,2)</f>
        <v>#DIV/0!</v>
      </c>
      <c r="L4" s="260"/>
      <c r="M4" s="103" t="e">
        <f t="shared" ref="M4:M11" si="1">ROUND(K4*L4,2)</f>
        <v>#DIV/0!</v>
      </c>
      <c r="N4" s="222">
        <v>0.08</v>
      </c>
      <c r="O4" s="103" t="e">
        <f t="shared" ref="O4:O11" si="2">ROUND(M4*N4+M4,2)</f>
        <v>#DIV/0!</v>
      </c>
      <c r="Q4" s="231"/>
    </row>
    <row r="5" spans="1:17" s="2" customFormat="1" ht="20.100000000000001" customHeight="1">
      <c r="A5" s="131">
        <v>2</v>
      </c>
      <c r="B5" s="354">
        <v>1</v>
      </c>
      <c r="C5" s="388" t="s">
        <v>454</v>
      </c>
      <c r="D5" s="229">
        <v>0.5</v>
      </c>
      <c r="E5" s="354" t="s">
        <v>145</v>
      </c>
      <c r="F5" s="354" t="s">
        <v>133</v>
      </c>
      <c r="G5" s="372">
        <v>1296</v>
      </c>
      <c r="H5" s="221"/>
      <c r="I5" s="221"/>
      <c r="J5" s="98"/>
      <c r="K5" s="226" t="e">
        <f t="shared" si="0"/>
        <v>#DIV/0!</v>
      </c>
      <c r="L5" s="260"/>
      <c r="M5" s="103" t="e">
        <f t="shared" si="1"/>
        <v>#DIV/0!</v>
      </c>
      <c r="N5" s="222">
        <v>0.08</v>
      </c>
      <c r="O5" s="103" t="e">
        <f t="shared" si="2"/>
        <v>#DIV/0!</v>
      </c>
      <c r="Q5" s="231"/>
    </row>
    <row r="6" spans="1:17" s="2" customFormat="1" ht="20.100000000000001" customHeight="1">
      <c r="A6" s="131">
        <v>3</v>
      </c>
      <c r="B6" s="354">
        <v>1</v>
      </c>
      <c r="C6" s="44">
        <v>40</v>
      </c>
      <c r="D6" s="229">
        <v>0.5</v>
      </c>
      <c r="E6" s="354" t="s">
        <v>150</v>
      </c>
      <c r="F6" s="354" t="s">
        <v>133</v>
      </c>
      <c r="G6" s="372">
        <v>72</v>
      </c>
      <c r="H6" s="221"/>
      <c r="I6" s="221"/>
      <c r="J6" s="98"/>
      <c r="K6" s="226" t="e">
        <f t="shared" si="0"/>
        <v>#DIV/0!</v>
      </c>
      <c r="L6" s="260"/>
      <c r="M6" s="103" t="e">
        <f t="shared" si="1"/>
        <v>#DIV/0!</v>
      </c>
      <c r="N6" s="222">
        <v>0.08</v>
      </c>
      <c r="O6" s="103" t="e">
        <f t="shared" si="2"/>
        <v>#DIV/0!</v>
      </c>
      <c r="Q6" s="231"/>
    </row>
    <row r="7" spans="1:17" s="2" customFormat="1" ht="20.100000000000001" customHeight="1">
      <c r="A7" s="131">
        <v>4</v>
      </c>
      <c r="B7" s="354">
        <v>1</v>
      </c>
      <c r="C7" s="44">
        <v>37</v>
      </c>
      <c r="D7" s="229">
        <v>0.5</v>
      </c>
      <c r="E7" s="354" t="s">
        <v>145</v>
      </c>
      <c r="F7" s="354" t="s">
        <v>133</v>
      </c>
      <c r="G7" s="372">
        <v>1296</v>
      </c>
      <c r="H7" s="221"/>
      <c r="I7" s="221"/>
      <c r="J7" s="98"/>
      <c r="K7" s="226" t="e">
        <f t="shared" si="0"/>
        <v>#DIV/0!</v>
      </c>
      <c r="L7" s="260"/>
      <c r="M7" s="103" t="e">
        <f t="shared" si="1"/>
        <v>#DIV/0!</v>
      </c>
      <c r="N7" s="222">
        <v>0.08</v>
      </c>
      <c r="O7" s="103" t="e">
        <f t="shared" si="2"/>
        <v>#DIV/0!</v>
      </c>
      <c r="Q7" s="231"/>
    </row>
    <row r="8" spans="1:17" s="2" customFormat="1" ht="20.100000000000001" customHeight="1">
      <c r="A8" s="131">
        <v>5</v>
      </c>
      <c r="B8" s="354">
        <v>0</v>
      </c>
      <c r="C8" s="388" t="s">
        <v>456</v>
      </c>
      <c r="D8" s="229">
        <v>0.5</v>
      </c>
      <c r="E8" s="354" t="s">
        <v>145</v>
      </c>
      <c r="F8" s="354" t="s">
        <v>133</v>
      </c>
      <c r="G8" s="372">
        <v>1296</v>
      </c>
      <c r="H8" s="221"/>
      <c r="I8" s="221"/>
      <c r="J8" s="98"/>
      <c r="K8" s="226" t="e">
        <f t="shared" si="0"/>
        <v>#DIV/0!</v>
      </c>
      <c r="L8" s="260"/>
      <c r="M8" s="103" t="e">
        <f t="shared" si="1"/>
        <v>#DIV/0!</v>
      </c>
      <c r="N8" s="222">
        <v>0.08</v>
      </c>
      <c r="O8" s="103" t="e">
        <f t="shared" si="2"/>
        <v>#DIV/0!</v>
      </c>
      <c r="Q8" s="231"/>
    </row>
    <row r="9" spans="1:17" s="2" customFormat="1" ht="20.100000000000001" customHeight="1">
      <c r="A9" s="131">
        <v>6</v>
      </c>
      <c r="B9" s="354">
        <v>0</v>
      </c>
      <c r="C9" s="354">
        <v>30</v>
      </c>
      <c r="D9" s="229">
        <v>0.5</v>
      </c>
      <c r="E9" s="354" t="s">
        <v>145</v>
      </c>
      <c r="F9" s="354" t="s">
        <v>133</v>
      </c>
      <c r="G9" s="372">
        <v>288</v>
      </c>
      <c r="H9" s="221"/>
      <c r="I9" s="221"/>
      <c r="J9" s="98"/>
      <c r="K9" s="226" t="e">
        <f t="shared" si="0"/>
        <v>#DIV/0!</v>
      </c>
      <c r="L9" s="260"/>
      <c r="M9" s="103" t="e">
        <f t="shared" si="1"/>
        <v>#DIV/0!</v>
      </c>
      <c r="N9" s="222">
        <v>0.08</v>
      </c>
      <c r="O9" s="103" t="e">
        <f t="shared" si="2"/>
        <v>#DIV/0!</v>
      </c>
      <c r="Q9" s="231"/>
    </row>
    <row r="10" spans="1:17" s="2" customFormat="1" ht="15.9" customHeight="1">
      <c r="A10" s="131">
        <v>7</v>
      </c>
      <c r="B10" s="354" t="s">
        <v>146</v>
      </c>
      <c r="C10" s="354">
        <v>30</v>
      </c>
      <c r="D10" s="229">
        <v>0.5</v>
      </c>
      <c r="E10" s="354" t="s">
        <v>145</v>
      </c>
      <c r="F10" s="354" t="s">
        <v>133</v>
      </c>
      <c r="G10" s="372">
        <v>360</v>
      </c>
      <c r="H10" s="221"/>
      <c r="I10" s="221"/>
      <c r="J10" s="98"/>
      <c r="K10" s="226" t="e">
        <f t="shared" si="0"/>
        <v>#DIV/0!</v>
      </c>
      <c r="L10" s="260"/>
      <c r="M10" s="103" t="e">
        <f t="shared" si="1"/>
        <v>#DIV/0!</v>
      </c>
      <c r="N10" s="222">
        <v>0.08</v>
      </c>
      <c r="O10" s="103" t="e">
        <f t="shared" si="2"/>
        <v>#DIV/0!</v>
      </c>
      <c r="Q10" s="231"/>
    </row>
    <row r="11" spans="1:17" s="2" customFormat="1" ht="15.9" customHeight="1">
      <c r="A11" s="131">
        <v>8</v>
      </c>
      <c r="B11" s="354" t="s">
        <v>143</v>
      </c>
      <c r="C11" s="354">
        <v>30</v>
      </c>
      <c r="D11" s="229">
        <v>0.5</v>
      </c>
      <c r="E11" s="354" t="s">
        <v>145</v>
      </c>
      <c r="F11" s="354" t="s">
        <v>133</v>
      </c>
      <c r="G11" s="372">
        <v>72</v>
      </c>
      <c r="H11" s="221"/>
      <c r="I11" s="221"/>
      <c r="J11" s="98"/>
      <c r="K11" s="226" t="e">
        <f t="shared" si="0"/>
        <v>#DIV/0!</v>
      </c>
      <c r="L11" s="260"/>
      <c r="M11" s="103" t="e">
        <f t="shared" si="1"/>
        <v>#DIV/0!</v>
      </c>
      <c r="N11" s="222">
        <v>0.08</v>
      </c>
      <c r="O11" s="103" t="e">
        <f t="shared" si="2"/>
        <v>#DIV/0!</v>
      </c>
      <c r="Q11" s="231"/>
    </row>
    <row r="12" spans="1:17" s="2" customFormat="1" ht="15.9" customHeight="1">
      <c r="A12" s="131">
        <v>9</v>
      </c>
      <c r="B12" s="143">
        <v>1</v>
      </c>
      <c r="C12" s="143">
        <v>48</v>
      </c>
      <c r="D12" s="373">
        <v>0.5</v>
      </c>
      <c r="E12" s="143" t="s">
        <v>145</v>
      </c>
      <c r="F12" s="143" t="s">
        <v>133</v>
      </c>
      <c r="G12" s="143">
        <v>3024</v>
      </c>
      <c r="H12" s="221"/>
      <c r="I12" s="221"/>
      <c r="J12" s="98"/>
      <c r="K12" s="226" t="e">
        <f t="shared" ref="K12:K15" si="3">ROUND(G12/J12,2)</f>
        <v>#DIV/0!</v>
      </c>
      <c r="L12" s="260"/>
      <c r="M12" s="103" t="e">
        <f t="shared" ref="M12:M15" si="4">ROUND(K12*L12,2)</f>
        <v>#DIV/0!</v>
      </c>
      <c r="N12" s="222">
        <v>0.08</v>
      </c>
      <c r="O12" s="103" t="e">
        <f t="shared" ref="O12:O15" si="5">ROUND(M12*N12+M12,2)</f>
        <v>#DIV/0!</v>
      </c>
      <c r="Q12" s="231"/>
    </row>
    <row r="13" spans="1:17" s="2" customFormat="1" ht="15.9" customHeight="1">
      <c r="A13" s="131">
        <v>10</v>
      </c>
      <c r="B13" s="143">
        <v>1</v>
      </c>
      <c r="C13" s="143">
        <v>40</v>
      </c>
      <c r="D13" s="373">
        <v>0.5</v>
      </c>
      <c r="E13" s="143" t="s">
        <v>145</v>
      </c>
      <c r="F13" s="143" t="s">
        <v>133</v>
      </c>
      <c r="G13" s="143">
        <v>288</v>
      </c>
      <c r="H13" s="221"/>
      <c r="I13" s="221"/>
      <c r="J13" s="98"/>
      <c r="K13" s="226" t="e">
        <f t="shared" si="3"/>
        <v>#DIV/0!</v>
      </c>
      <c r="L13" s="260"/>
      <c r="M13" s="103" t="e">
        <f t="shared" si="4"/>
        <v>#DIV/0!</v>
      </c>
      <c r="N13" s="222">
        <v>0.08</v>
      </c>
      <c r="O13" s="103" t="e">
        <f t="shared" si="5"/>
        <v>#DIV/0!</v>
      </c>
      <c r="Q13" s="231"/>
    </row>
    <row r="14" spans="1:17" s="36" customFormat="1" ht="10.199999999999999">
      <c r="A14" s="131">
        <v>11</v>
      </c>
      <c r="B14" s="143">
        <v>0</v>
      </c>
      <c r="C14" s="143">
        <v>48</v>
      </c>
      <c r="D14" s="373">
        <v>0.5</v>
      </c>
      <c r="E14" s="143" t="s">
        <v>145</v>
      </c>
      <c r="F14" s="143" t="s">
        <v>133</v>
      </c>
      <c r="G14" s="143">
        <v>936</v>
      </c>
      <c r="H14" s="221"/>
      <c r="I14" s="221"/>
      <c r="J14" s="98"/>
      <c r="K14" s="226" t="e">
        <f t="shared" si="3"/>
        <v>#DIV/0!</v>
      </c>
      <c r="L14" s="260"/>
      <c r="M14" s="103" t="e">
        <f t="shared" si="4"/>
        <v>#DIV/0!</v>
      </c>
      <c r="N14" s="222">
        <v>0.08</v>
      </c>
      <c r="O14" s="103" t="e">
        <f t="shared" si="5"/>
        <v>#DIV/0!</v>
      </c>
    </row>
    <row r="15" spans="1:17" s="2" customFormat="1" ht="15" customHeight="1">
      <c r="A15" s="131">
        <v>12</v>
      </c>
      <c r="B15" s="143">
        <v>2</v>
      </c>
      <c r="C15" s="143">
        <v>48</v>
      </c>
      <c r="D15" s="373">
        <v>0.5</v>
      </c>
      <c r="E15" s="143" t="s">
        <v>437</v>
      </c>
      <c r="F15" s="143" t="s">
        <v>133</v>
      </c>
      <c r="G15" s="143">
        <v>1656</v>
      </c>
      <c r="H15" s="221"/>
      <c r="I15" s="221"/>
      <c r="J15" s="98"/>
      <c r="K15" s="226" t="e">
        <f t="shared" si="3"/>
        <v>#DIV/0!</v>
      </c>
      <c r="L15" s="260"/>
      <c r="M15" s="103" t="e">
        <f t="shared" si="4"/>
        <v>#DIV/0!</v>
      </c>
      <c r="N15" s="222">
        <v>0.08</v>
      </c>
      <c r="O15" s="103" t="e">
        <f t="shared" si="5"/>
        <v>#DIV/0!</v>
      </c>
    </row>
    <row r="16" spans="1:17" s="4" customFormat="1" ht="15" customHeight="1">
      <c r="A16" s="105"/>
      <c r="B16" s="106"/>
      <c r="C16" s="106"/>
      <c r="D16" s="107"/>
      <c r="E16" s="107"/>
      <c r="F16" s="108"/>
      <c r="G16" s="106"/>
      <c r="H16" s="106"/>
      <c r="I16" s="109"/>
      <c r="J16" s="109"/>
      <c r="K16" s="109"/>
      <c r="L16" s="223" t="s">
        <v>17</v>
      </c>
      <c r="M16" s="111" t="e">
        <f>SUM(M4:M15)</f>
        <v>#DIV/0!</v>
      </c>
      <c r="N16" s="109"/>
      <c r="O16" s="157" t="e">
        <f>SUM(O4:O15)</f>
        <v>#DIV/0!</v>
      </c>
    </row>
    <row r="17" spans="1:18" s="2" customFormat="1" ht="18" customHeight="1">
      <c r="A17" s="7" t="s">
        <v>18</v>
      </c>
      <c r="B17" s="30" t="s">
        <v>22</v>
      </c>
      <c r="C17" s="6"/>
      <c r="D17" s="5"/>
      <c r="E17" s="4"/>
      <c r="F17" s="6"/>
      <c r="G17" s="9"/>
      <c r="H17" s="10"/>
      <c r="I17" s="9"/>
      <c r="J17" s="6"/>
      <c r="K17" s="31"/>
      <c r="L17" s="11"/>
      <c r="M17" s="4"/>
      <c r="N17" s="4"/>
      <c r="O17" s="4"/>
    </row>
    <row r="18" spans="1:18" s="2" customFormat="1" ht="12" customHeight="1">
      <c r="A18" s="409" t="s">
        <v>23</v>
      </c>
      <c r="B18" s="410"/>
      <c r="C18" s="410"/>
      <c r="D18" s="410"/>
      <c r="E18" s="410"/>
      <c r="F18" s="410"/>
      <c r="G18" s="410"/>
      <c r="H18" s="410"/>
      <c r="I18" s="410"/>
      <c r="J18" s="410"/>
      <c r="K18" s="411"/>
      <c r="L18" s="12"/>
      <c r="M18" s="13" t="s">
        <v>24</v>
      </c>
      <c r="N18" s="4"/>
      <c r="O18" s="4"/>
    </row>
    <row r="19" spans="1:18" s="2" customFormat="1" ht="21.6" customHeight="1">
      <c r="A19" s="409" t="s">
        <v>25</v>
      </c>
      <c r="B19" s="410"/>
      <c r="C19" s="410"/>
      <c r="D19" s="410"/>
      <c r="E19" s="410"/>
      <c r="F19" s="410"/>
      <c r="G19" s="410"/>
      <c r="H19" s="410"/>
      <c r="I19" s="410"/>
      <c r="J19" s="410"/>
      <c r="K19" s="411"/>
      <c r="L19" s="12"/>
      <c r="M19" s="13" t="s">
        <v>24</v>
      </c>
      <c r="N19" s="4"/>
      <c r="O19" s="4"/>
    </row>
    <row r="20" spans="1:18" s="2" customFormat="1" ht="12" customHeight="1">
      <c r="A20" s="409" t="s">
        <v>26</v>
      </c>
      <c r="B20" s="410"/>
      <c r="C20" s="410"/>
      <c r="D20" s="410"/>
      <c r="E20" s="410"/>
      <c r="F20" s="410"/>
      <c r="G20" s="410"/>
      <c r="H20" s="410"/>
      <c r="I20" s="410"/>
      <c r="J20" s="410"/>
      <c r="K20" s="411"/>
      <c r="L20" s="12"/>
      <c r="M20" s="13" t="s">
        <v>24</v>
      </c>
      <c r="N20" s="4"/>
      <c r="O20" s="4"/>
    </row>
    <row r="21" spans="1:18" s="2" customFormat="1" ht="12" customHeight="1">
      <c r="A21" s="59"/>
      <c r="B21" s="113" t="s">
        <v>16</v>
      </c>
      <c r="C21" s="80"/>
      <c r="D21" s="80"/>
      <c r="E21" s="80"/>
      <c r="F21" s="80"/>
      <c r="G21" s="55"/>
      <c r="H21" s="55"/>
      <c r="J21" s="81"/>
      <c r="K21" s="81"/>
      <c r="L21" s="55"/>
    </row>
    <row r="22" spans="1:18" s="4" customFormat="1" ht="31.8" customHeight="1">
      <c r="A22" s="125" t="s">
        <v>18</v>
      </c>
      <c r="B22" s="390" t="s">
        <v>467</v>
      </c>
      <c r="C22" s="436" t="s">
        <v>249</v>
      </c>
      <c r="D22" s="436"/>
      <c r="E22" s="436"/>
      <c r="F22" s="436"/>
      <c r="G22" s="436"/>
      <c r="H22" s="436"/>
      <c r="I22" s="436"/>
      <c r="J22" s="436"/>
      <c r="K22" s="436"/>
      <c r="L22" s="436"/>
      <c r="M22" s="436"/>
      <c r="N22" s="436"/>
      <c r="O22" s="436"/>
    </row>
    <row r="23" spans="1:18" s="4" customFormat="1" ht="25.8" customHeight="1">
      <c r="A23" s="125" t="s">
        <v>18</v>
      </c>
      <c r="B23" s="391" t="s">
        <v>465</v>
      </c>
      <c r="C23" s="436" t="s">
        <v>466</v>
      </c>
      <c r="D23" s="436"/>
      <c r="E23" s="436"/>
      <c r="F23" s="436"/>
      <c r="G23" s="436"/>
      <c r="H23" s="436"/>
      <c r="I23" s="436"/>
      <c r="J23" s="436"/>
      <c r="K23" s="436"/>
      <c r="L23" s="436"/>
      <c r="M23" s="436"/>
      <c r="N23" s="436"/>
      <c r="O23" s="436"/>
    </row>
    <row r="24" spans="1:18" s="2" customFormat="1" ht="12" customHeight="1">
      <c r="A24" s="59" t="s">
        <v>18</v>
      </c>
      <c r="B24" s="83" t="s">
        <v>20</v>
      </c>
      <c r="C24" s="83"/>
      <c r="D24" s="83"/>
      <c r="E24" s="83"/>
      <c r="F24" s="83"/>
      <c r="G24" s="83"/>
      <c r="H24" s="83"/>
      <c r="I24" s="83"/>
    </row>
    <row r="25" spans="1:18" s="2" customFormat="1" ht="12" customHeight="1">
      <c r="A25" s="59" t="s">
        <v>18</v>
      </c>
      <c r="B25" s="83" t="s">
        <v>221</v>
      </c>
      <c r="C25" s="83"/>
      <c r="D25" s="83"/>
      <c r="E25" s="83"/>
      <c r="F25" s="83"/>
      <c r="G25" s="83"/>
      <c r="H25" s="83"/>
      <c r="I25" s="83"/>
      <c r="L25" s="83"/>
    </row>
    <row r="26" spans="1:18" s="4" customFormat="1" ht="10.199999999999999">
      <c r="A26" s="15" t="s">
        <v>18</v>
      </c>
      <c r="B26" s="16" t="s">
        <v>28</v>
      </c>
      <c r="C26" s="16"/>
      <c r="D26" s="16"/>
      <c r="E26" s="16"/>
      <c r="F26" s="16"/>
      <c r="G26" s="16"/>
      <c r="H26" s="16"/>
      <c r="I26" s="16"/>
      <c r="J26" s="15"/>
      <c r="K26" s="29"/>
    </row>
    <row r="27" spans="1:18" s="2" customFormat="1" ht="12.75" customHeight="1">
      <c r="A27" s="59" t="s">
        <v>18</v>
      </c>
      <c r="B27" s="432" t="s">
        <v>210</v>
      </c>
      <c r="C27" s="432"/>
      <c r="D27" s="432"/>
      <c r="E27" s="432"/>
      <c r="F27" s="432"/>
      <c r="G27" s="432"/>
      <c r="H27" s="432"/>
      <c r="I27" s="432"/>
      <c r="J27" s="432"/>
      <c r="K27" s="432"/>
      <c r="L27" s="432"/>
      <c r="M27" s="432"/>
      <c r="N27" s="432"/>
      <c r="O27" s="432"/>
    </row>
    <row r="28" spans="1:18" s="36" customFormat="1" ht="10.199999999999999">
      <c r="A28" s="2"/>
      <c r="B28" s="86" t="s">
        <v>222</v>
      </c>
      <c r="C28" s="86"/>
      <c r="D28" s="86"/>
      <c r="E28" s="86"/>
      <c r="F28" s="86"/>
      <c r="G28" s="86"/>
      <c r="H28" s="86"/>
      <c r="I28" s="86"/>
      <c r="J28" s="86"/>
      <c r="K28" s="86"/>
      <c r="L28" s="86"/>
      <c r="M28" s="86"/>
      <c r="N28" s="86"/>
      <c r="O28" s="86"/>
    </row>
    <row r="29" spans="1:18" s="2" customFormat="1" ht="16.2" customHeight="1">
      <c r="A29" s="59"/>
      <c r="B29" s="352" t="s">
        <v>211</v>
      </c>
      <c r="C29" s="85"/>
      <c r="D29" s="85"/>
      <c r="E29" s="85"/>
      <c r="F29" s="85"/>
      <c r="G29" s="85"/>
      <c r="H29" s="85"/>
      <c r="I29" s="85"/>
      <c r="J29" s="85"/>
      <c r="K29" s="122"/>
      <c r="L29" s="122"/>
      <c r="M29" s="124"/>
      <c r="N29" s="86"/>
      <c r="O29" s="86"/>
    </row>
    <row r="30" spans="1:18" s="2" customFormat="1" ht="10.8" customHeight="1">
      <c r="A30" s="4"/>
      <c r="B30" s="4"/>
      <c r="C30" s="4"/>
      <c r="D30" s="4"/>
      <c r="E30" s="4"/>
      <c r="F30" s="4"/>
      <c r="G30" s="4"/>
      <c r="H30" s="25"/>
      <c r="I30" s="25"/>
      <c r="J30" s="26"/>
      <c r="K30" s="27" t="s">
        <v>27</v>
      </c>
      <c r="L30" s="25"/>
      <c r="M30" s="25"/>
      <c r="N30" s="4"/>
      <c r="O30" s="4"/>
    </row>
    <row r="31" spans="1:18" s="2" customFormat="1" ht="15.9" customHeight="1">
      <c r="A31" s="60" t="s">
        <v>439</v>
      </c>
      <c r="B31" s="36"/>
      <c r="C31" s="36"/>
      <c r="D31" s="36"/>
      <c r="E31" s="36"/>
      <c r="F31" s="36"/>
      <c r="G31" s="36"/>
      <c r="H31" s="36"/>
      <c r="I31" s="36"/>
      <c r="J31" s="36"/>
      <c r="K31" s="36"/>
      <c r="L31" s="36"/>
      <c r="M31" s="36"/>
      <c r="N31" s="36"/>
      <c r="O31" s="36"/>
      <c r="Q31" s="231"/>
      <c r="R31" s="259"/>
    </row>
    <row r="32" spans="1:18" s="2" customFormat="1" ht="55.2" customHeight="1">
      <c r="A32" s="88" t="s">
        <v>115</v>
      </c>
      <c r="B32" s="88" t="s">
        <v>116</v>
      </c>
      <c r="C32" s="89" t="s">
        <v>450</v>
      </c>
      <c r="D32" s="89" t="s">
        <v>119</v>
      </c>
      <c r="E32" s="88" t="s">
        <v>120</v>
      </c>
      <c r="F32" s="88" t="s">
        <v>117</v>
      </c>
      <c r="G32" s="88" t="s">
        <v>447</v>
      </c>
      <c r="H32" s="88" t="s">
        <v>121</v>
      </c>
      <c r="I32" s="90" t="s">
        <v>122</v>
      </c>
      <c r="J32" s="45" t="s">
        <v>214</v>
      </c>
      <c r="K32" s="45" t="s">
        <v>36</v>
      </c>
      <c r="L32" s="45" t="s">
        <v>37</v>
      </c>
      <c r="M32" s="45" t="s">
        <v>126</v>
      </c>
      <c r="N32" s="45" t="s">
        <v>127</v>
      </c>
      <c r="O32" s="45" t="s">
        <v>128</v>
      </c>
      <c r="Q32" s="231"/>
      <c r="R32" s="259"/>
    </row>
    <row r="33" spans="1:18" s="2" customFormat="1" ht="15.9" customHeight="1">
      <c r="A33" s="41" t="s">
        <v>2</v>
      </c>
      <c r="B33" s="41" t="s">
        <v>3</v>
      </c>
      <c r="C33" s="41" t="s">
        <v>4</v>
      </c>
      <c r="D33" s="41" t="s">
        <v>5</v>
      </c>
      <c r="E33" s="41" t="s">
        <v>6</v>
      </c>
      <c r="F33" s="41" t="s">
        <v>7</v>
      </c>
      <c r="G33" s="41" t="s">
        <v>8</v>
      </c>
      <c r="H33" s="41" t="s">
        <v>9</v>
      </c>
      <c r="I33" s="48" t="s">
        <v>10</v>
      </c>
      <c r="J33" s="41" t="s">
        <v>11</v>
      </c>
      <c r="K33" s="41" t="s">
        <v>376</v>
      </c>
      <c r="L33" s="41" t="s">
        <v>13</v>
      </c>
      <c r="M33" s="94" t="s">
        <v>216</v>
      </c>
      <c r="N33" s="94" t="s">
        <v>217</v>
      </c>
      <c r="O33" s="94" t="s">
        <v>131</v>
      </c>
      <c r="Q33" s="231"/>
      <c r="R33" s="259"/>
    </row>
    <row r="34" spans="1:18" s="2" customFormat="1" ht="30.6" customHeight="1">
      <c r="A34" s="131">
        <v>1</v>
      </c>
      <c r="B34" s="354">
        <v>0</v>
      </c>
      <c r="C34" s="354">
        <v>35</v>
      </c>
      <c r="D34" s="229">
        <v>0.375</v>
      </c>
      <c r="E34" s="354" t="s">
        <v>229</v>
      </c>
      <c r="F34" s="354" t="s">
        <v>165</v>
      </c>
      <c r="G34" s="372">
        <v>180</v>
      </c>
      <c r="H34" s="221"/>
      <c r="I34" s="221"/>
      <c r="J34" s="162"/>
      <c r="K34" s="226" t="e">
        <f t="shared" ref="K34" si="6">ROUND(G34/J34,2)</f>
        <v>#DIV/0!</v>
      </c>
      <c r="L34" s="316"/>
      <c r="M34" s="103" t="e">
        <f t="shared" ref="M34" si="7">ROUND(K34*L34,2)</f>
        <v>#DIV/0!</v>
      </c>
      <c r="N34" s="222">
        <v>0.08</v>
      </c>
      <c r="O34" s="103" t="e">
        <f t="shared" ref="O34" si="8">ROUND(M34*N34+M34,2)</f>
        <v>#DIV/0!</v>
      </c>
      <c r="Q34" s="231"/>
      <c r="R34" s="259"/>
    </row>
    <row r="35" spans="1:18" s="4" customFormat="1" ht="15" customHeight="1">
      <c r="A35" s="105"/>
      <c r="B35" s="106"/>
      <c r="C35" s="106"/>
      <c r="D35" s="107"/>
      <c r="E35" s="107"/>
      <c r="F35" s="108"/>
      <c r="G35" s="106"/>
      <c r="H35" s="106"/>
      <c r="I35" s="109"/>
      <c r="J35" s="109"/>
      <c r="K35" s="109"/>
      <c r="L35" s="223" t="s">
        <v>17</v>
      </c>
      <c r="M35" s="111" t="e">
        <f>SUM(M34:M34)</f>
        <v>#DIV/0!</v>
      </c>
      <c r="N35" s="106"/>
      <c r="O35" s="112" t="e">
        <f>SUM(O34:O34)</f>
        <v>#DIV/0!</v>
      </c>
    </row>
    <row r="36" spans="1:18" s="2" customFormat="1" ht="13.95" customHeight="1">
      <c r="A36" s="7" t="s">
        <v>18</v>
      </c>
      <c r="B36" s="30" t="s">
        <v>22</v>
      </c>
      <c r="C36" s="6"/>
      <c r="D36" s="5"/>
      <c r="E36" s="4"/>
      <c r="F36" s="6"/>
      <c r="G36" s="9"/>
      <c r="H36" s="10"/>
      <c r="I36" s="9"/>
      <c r="J36" s="6"/>
      <c r="K36" s="31"/>
      <c r="L36" s="11"/>
      <c r="M36" s="4"/>
      <c r="N36" s="4"/>
      <c r="O36" s="4"/>
      <c r="R36" s="259"/>
    </row>
    <row r="37" spans="1:18" s="2" customFormat="1" ht="12" customHeight="1">
      <c r="A37" s="409" t="s">
        <v>23</v>
      </c>
      <c r="B37" s="410"/>
      <c r="C37" s="410"/>
      <c r="D37" s="410"/>
      <c r="E37" s="410"/>
      <c r="F37" s="410"/>
      <c r="G37" s="410"/>
      <c r="H37" s="410"/>
      <c r="I37" s="410"/>
      <c r="J37" s="410"/>
      <c r="K37" s="411"/>
      <c r="L37" s="12"/>
      <c r="M37" s="13" t="s">
        <v>24</v>
      </c>
      <c r="N37" s="4"/>
      <c r="O37" s="4"/>
    </row>
    <row r="38" spans="1:18" s="2" customFormat="1" ht="12" customHeight="1">
      <c r="A38" s="409" t="s">
        <v>25</v>
      </c>
      <c r="B38" s="410"/>
      <c r="C38" s="410"/>
      <c r="D38" s="410"/>
      <c r="E38" s="410"/>
      <c r="F38" s="410"/>
      <c r="G38" s="410"/>
      <c r="H38" s="410"/>
      <c r="I38" s="410"/>
      <c r="J38" s="410"/>
      <c r="K38" s="411"/>
      <c r="L38" s="12"/>
      <c r="M38" s="13" t="s">
        <v>24</v>
      </c>
      <c r="N38" s="4"/>
      <c r="O38" s="4"/>
    </row>
    <row r="39" spans="1:18" s="2" customFormat="1" ht="12" customHeight="1">
      <c r="A39" s="409" t="s">
        <v>26</v>
      </c>
      <c r="B39" s="410"/>
      <c r="C39" s="410"/>
      <c r="D39" s="410"/>
      <c r="E39" s="410"/>
      <c r="F39" s="410"/>
      <c r="G39" s="410"/>
      <c r="H39" s="410"/>
      <c r="I39" s="410"/>
      <c r="J39" s="410"/>
      <c r="K39" s="411"/>
      <c r="L39" s="12"/>
      <c r="M39" s="13" t="s">
        <v>24</v>
      </c>
      <c r="N39" s="4"/>
      <c r="O39" s="4"/>
    </row>
    <row r="40" spans="1:18" s="2" customFormat="1" ht="12" customHeight="1">
      <c r="B40" s="113" t="s">
        <v>16</v>
      </c>
      <c r="C40" s="80"/>
      <c r="D40" s="80"/>
      <c r="E40" s="80"/>
      <c r="F40" s="80"/>
      <c r="G40" s="55"/>
      <c r="H40" s="55"/>
      <c r="J40" s="81"/>
      <c r="K40" s="81"/>
      <c r="L40" s="55"/>
    </row>
    <row r="41" spans="1:18" s="4" customFormat="1" ht="12" customHeight="1">
      <c r="A41" s="59" t="s">
        <v>18</v>
      </c>
      <c r="B41" s="431" t="s">
        <v>294</v>
      </c>
      <c r="C41" s="431"/>
      <c r="D41" s="431"/>
      <c r="E41" s="431"/>
      <c r="F41" s="431"/>
      <c r="G41" s="431"/>
      <c r="H41" s="431"/>
      <c r="I41" s="431"/>
      <c r="J41" s="431"/>
      <c r="K41" s="431"/>
      <c r="L41" s="431"/>
      <c r="M41" s="431"/>
      <c r="N41" s="431"/>
      <c r="O41" s="431"/>
    </row>
    <row r="42" spans="1:18" s="2" customFormat="1" ht="12" customHeight="1">
      <c r="A42" s="59" t="s">
        <v>18</v>
      </c>
      <c r="B42" s="83" t="s">
        <v>20</v>
      </c>
      <c r="C42" s="83"/>
      <c r="D42" s="83"/>
      <c r="E42" s="83"/>
      <c r="F42" s="83"/>
      <c r="G42" s="83"/>
      <c r="H42" s="83"/>
      <c r="I42" s="83"/>
    </row>
    <row r="43" spans="1:18" s="2" customFormat="1" ht="12" customHeight="1">
      <c r="A43" s="59" t="s">
        <v>18</v>
      </c>
      <c r="B43" s="83" t="s">
        <v>221</v>
      </c>
      <c r="C43" s="83"/>
      <c r="D43" s="83"/>
      <c r="E43" s="83"/>
      <c r="F43" s="83"/>
      <c r="G43" s="83"/>
      <c r="H43" s="83"/>
      <c r="I43" s="83"/>
      <c r="L43" s="83"/>
    </row>
    <row r="44" spans="1:18" s="2" customFormat="1" ht="15" customHeight="1">
      <c r="A44" s="15" t="s">
        <v>18</v>
      </c>
      <c r="B44" s="16" t="s">
        <v>28</v>
      </c>
      <c r="C44" s="16"/>
      <c r="D44" s="16"/>
      <c r="E44" s="16"/>
      <c r="F44" s="16"/>
      <c r="G44" s="16"/>
      <c r="H44" s="16"/>
      <c r="I44" s="16"/>
      <c r="J44" s="15"/>
      <c r="K44" s="29"/>
      <c r="L44" s="4"/>
      <c r="M44" s="4"/>
      <c r="N44" s="4"/>
      <c r="O44" s="4"/>
    </row>
    <row r="45" spans="1:18" s="4" customFormat="1" ht="10.199999999999999">
      <c r="A45" s="59" t="s">
        <v>18</v>
      </c>
      <c r="B45" s="432" t="s">
        <v>210</v>
      </c>
      <c r="C45" s="432"/>
      <c r="D45" s="432"/>
      <c r="E45" s="432"/>
      <c r="F45" s="432"/>
      <c r="G45" s="432"/>
      <c r="H45" s="432"/>
      <c r="I45" s="432"/>
      <c r="J45" s="432"/>
      <c r="K45" s="432"/>
      <c r="L45" s="432"/>
      <c r="M45" s="432"/>
      <c r="N45" s="432"/>
      <c r="O45" s="432"/>
    </row>
    <row r="46" spans="1:18" s="2" customFormat="1" ht="12.75" customHeight="1">
      <c r="B46" s="86" t="s">
        <v>222</v>
      </c>
      <c r="C46" s="86"/>
      <c r="D46" s="86"/>
      <c r="E46" s="86"/>
      <c r="F46" s="86"/>
      <c r="G46" s="86"/>
      <c r="H46" s="86"/>
      <c r="I46" s="86"/>
      <c r="J46" s="86"/>
      <c r="K46" s="86"/>
      <c r="L46" s="86"/>
      <c r="M46" s="86"/>
      <c r="N46" s="86"/>
      <c r="O46" s="86"/>
    </row>
    <row r="47" spans="1:18" s="36" customFormat="1" ht="10.199999999999999">
      <c r="A47" s="59"/>
      <c r="B47" s="352" t="s">
        <v>211</v>
      </c>
      <c r="C47" s="85"/>
      <c r="D47" s="85"/>
      <c r="E47" s="85"/>
      <c r="F47" s="85"/>
      <c r="G47" s="85"/>
      <c r="H47" s="85"/>
      <c r="I47" s="85"/>
      <c r="J47" s="85"/>
      <c r="K47" s="122"/>
      <c r="L47" s="122"/>
      <c r="M47" s="124"/>
      <c r="N47" s="86"/>
      <c r="O47" s="86"/>
    </row>
    <row r="48" spans="1:18" s="2" customFormat="1" ht="15" customHeight="1">
      <c r="A48" s="59"/>
      <c r="B48" s="353"/>
      <c r="C48" s="353"/>
      <c r="D48" s="353"/>
      <c r="E48" s="353"/>
      <c r="F48" s="353"/>
      <c r="G48" s="353"/>
      <c r="H48" s="353"/>
      <c r="I48" s="353"/>
      <c r="J48" s="353"/>
      <c r="K48" s="224"/>
      <c r="L48" s="224"/>
      <c r="M48" s="224"/>
      <c r="N48" s="148"/>
    </row>
    <row r="49" spans="1:17" s="2" customFormat="1" ht="25.2" customHeight="1">
      <c r="A49" s="4"/>
      <c r="B49" s="4"/>
      <c r="C49" s="4"/>
      <c r="D49" s="4"/>
      <c r="E49" s="4"/>
      <c r="F49" s="4"/>
      <c r="G49" s="4"/>
      <c r="H49" s="25"/>
      <c r="I49" s="25"/>
      <c r="J49" s="26"/>
      <c r="K49" s="27" t="s">
        <v>27</v>
      </c>
      <c r="L49" s="25"/>
      <c r="M49" s="25"/>
      <c r="N49" s="4"/>
      <c r="O49" s="4"/>
    </row>
    <row r="50" spans="1:17" s="2" customFormat="1" ht="16.95" customHeight="1">
      <c r="A50" s="381" t="s">
        <v>441</v>
      </c>
      <c r="B50" s="382"/>
      <c r="C50" s="382"/>
      <c r="D50" s="382"/>
      <c r="E50" s="382"/>
      <c r="F50" s="382"/>
      <c r="G50" s="382"/>
      <c r="H50" s="382"/>
      <c r="I50" s="382"/>
      <c r="J50" s="382"/>
      <c r="K50" s="382"/>
      <c r="L50" s="382"/>
      <c r="M50" s="382"/>
      <c r="N50" s="382"/>
      <c r="O50" s="382"/>
      <c r="Q50" s="231"/>
    </row>
    <row r="51" spans="1:17" s="2" customFormat="1" ht="50.4" customHeight="1">
      <c r="A51" s="88" t="s">
        <v>115</v>
      </c>
      <c r="B51" s="88" t="s">
        <v>116</v>
      </c>
      <c r="C51" s="89" t="s">
        <v>450</v>
      </c>
      <c r="D51" s="89" t="s">
        <v>119</v>
      </c>
      <c r="E51" s="88" t="s">
        <v>120</v>
      </c>
      <c r="F51" s="88" t="s">
        <v>117</v>
      </c>
      <c r="G51" s="88" t="s">
        <v>447</v>
      </c>
      <c r="H51" s="88" t="s">
        <v>121</v>
      </c>
      <c r="I51" s="90" t="s">
        <v>122</v>
      </c>
      <c r="J51" s="45" t="s">
        <v>214</v>
      </c>
      <c r="K51" s="45" t="s">
        <v>36</v>
      </c>
      <c r="L51" s="45" t="s">
        <v>37</v>
      </c>
      <c r="M51" s="45" t="s">
        <v>126</v>
      </c>
      <c r="N51" s="45" t="s">
        <v>127</v>
      </c>
      <c r="O51" s="45" t="s">
        <v>128</v>
      </c>
      <c r="Q51" s="231"/>
    </row>
    <row r="52" spans="1:17" s="2" customFormat="1" ht="16.95" customHeight="1">
      <c r="A52" s="41" t="s">
        <v>2</v>
      </c>
      <c r="B52" s="41" t="s">
        <v>3</v>
      </c>
      <c r="C52" s="41" t="s">
        <v>4</v>
      </c>
      <c r="D52" s="41" t="s">
        <v>5</v>
      </c>
      <c r="E52" s="41" t="s">
        <v>6</v>
      </c>
      <c r="F52" s="41" t="s">
        <v>7</v>
      </c>
      <c r="G52" s="41" t="s">
        <v>8</v>
      </c>
      <c r="H52" s="41" t="s">
        <v>9</v>
      </c>
      <c r="I52" s="48" t="s">
        <v>10</v>
      </c>
      <c r="J52" s="41" t="s">
        <v>11</v>
      </c>
      <c r="K52" s="41" t="s">
        <v>376</v>
      </c>
      <c r="L52" s="41" t="s">
        <v>13</v>
      </c>
      <c r="M52" s="94" t="s">
        <v>216</v>
      </c>
      <c r="N52" s="94" t="s">
        <v>217</v>
      </c>
      <c r="O52" s="94" t="s">
        <v>131</v>
      </c>
      <c r="Q52" s="231"/>
    </row>
    <row r="53" spans="1:17" s="2" customFormat="1" ht="35.4" customHeight="1">
      <c r="A53" s="131">
        <v>1</v>
      </c>
      <c r="B53" s="143" t="s">
        <v>146</v>
      </c>
      <c r="C53" s="143" t="s">
        <v>440</v>
      </c>
      <c r="D53" s="373" t="s">
        <v>267</v>
      </c>
      <c r="E53" s="389" t="s">
        <v>455</v>
      </c>
      <c r="F53" s="143">
        <v>70</v>
      </c>
      <c r="G53" s="143">
        <v>180</v>
      </c>
      <c r="H53" s="221"/>
      <c r="I53" s="306"/>
      <c r="J53" s="310"/>
      <c r="K53" s="317" t="e">
        <f t="shared" ref="K53:K55" si="9">ROUND(G53/J53,2)</f>
        <v>#DIV/0!</v>
      </c>
      <c r="L53" s="315"/>
      <c r="M53" s="103" t="e">
        <f t="shared" ref="M53:M55" si="10">ROUND(K53*L53,2)</f>
        <v>#DIV/0!</v>
      </c>
      <c r="N53" s="222">
        <v>0.08</v>
      </c>
      <c r="O53" s="103" t="e">
        <f t="shared" ref="O53:O55" si="11">ROUND(M53*N53+M53,2)</f>
        <v>#DIV/0!</v>
      </c>
      <c r="Q53" s="231"/>
    </row>
    <row r="54" spans="1:17" s="2" customFormat="1" ht="25.2" customHeight="1">
      <c r="A54" s="131">
        <v>2</v>
      </c>
      <c r="B54" s="143">
        <v>0</v>
      </c>
      <c r="C54" s="143">
        <v>30</v>
      </c>
      <c r="D54" s="373">
        <v>0.375</v>
      </c>
      <c r="E54" s="143" t="s">
        <v>163</v>
      </c>
      <c r="F54" s="143" t="s">
        <v>178</v>
      </c>
      <c r="G54" s="143">
        <v>504</v>
      </c>
      <c r="H54" s="221"/>
      <c r="I54" s="306"/>
      <c r="J54" s="310"/>
      <c r="K54" s="317" t="e">
        <f t="shared" si="9"/>
        <v>#DIV/0!</v>
      </c>
      <c r="L54" s="315"/>
      <c r="M54" s="103" t="e">
        <f t="shared" si="10"/>
        <v>#DIV/0!</v>
      </c>
      <c r="N54" s="222">
        <v>0.08</v>
      </c>
      <c r="O54" s="103" t="e">
        <f t="shared" si="11"/>
        <v>#DIV/0!</v>
      </c>
      <c r="Q54" s="231"/>
    </row>
    <row r="55" spans="1:17" s="2" customFormat="1" ht="25.8" customHeight="1">
      <c r="A55" s="131">
        <v>3</v>
      </c>
      <c r="B55" s="143" t="s">
        <v>146</v>
      </c>
      <c r="C55" s="143">
        <v>30</v>
      </c>
      <c r="D55" s="373">
        <v>0.375</v>
      </c>
      <c r="E55" s="143" t="s">
        <v>163</v>
      </c>
      <c r="F55" s="143" t="s">
        <v>178</v>
      </c>
      <c r="G55" s="143">
        <v>1584</v>
      </c>
      <c r="H55" s="221"/>
      <c r="I55" s="306"/>
      <c r="J55" s="310"/>
      <c r="K55" s="317" t="e">
        <f t="shared" si="9"/>
        <v>#DIV/0!</v>
      </c>
      <c r="L55" s="315"/>
      <c r="M55" s="103" t="e">
        <f t="shared" si="10"/>
        <v>#DIV/0!</v>
      </c>
      <c r="N55" s="222">
        <v>0.08</v>
      </c>
      <c r="O55" s="103" t="e">
        <f t="shared" si="11"/>
        <v>#DIV/0!</v>
      </c>
      <c r="Q55" s="231"/>
    </row>
    <row r="56" spans="1:17" s="2" customFormat="1" ht="12.6" customHeight="1">
      <c r="A56" s="105"/>
      <c r="B56" s="106"/>
      <c r="C56" s="106"/>
      <c r="D56" s="107"/>
      <c r="E56" s="107"/>
      <c r="F56" s="108"/>
      <c r="G56" s="106"/>
      <c r="H56" s="106"/>
      <c r="I56" s="109"/>
      <c r="J56" s="109"/>
      <c r="K56" s="106"/>
      <c r="L56" s="374" t="s">
        <v>17</v>
      </c>
      <c r="M56" s="111" t="e">
        <f>SUM(M53:M55)</f>
        <v>#DIV/0!</v>
      </c>
      <c r="N56" s="106"/>
      <c r="O56" s="112" t="e">
        <f>SUM(O53:O55)</f>
        <v>#DIV/0!</v>
      </c>
    </row>
    <row r="57" spans="1:17" s="2" customFormat="1" ht="22.2" customHeight="1">
      <c r="A57" s="7" t="s">
        <v>18</v>
      </c>
      <c r="B57" s="30" t="s">
        <v>22</v>
      </c>
      <c r="C57" s="6"/>
      <c r="D57" s="5"/>
      <c r="E57" s="4"/>
      <c r="F57" s="6"/>
      <c r="G57" s="9"/>
      <c r="H57" s="10"/>
      <c r="I57" s="9"/>
      <c r="J57" s="6"/>
      <c r="K57" s="31"/>
      <c r="L57" s="11"/>
      <c r="M57" s="4"/>
      <c r="N57" s="4"/>
      <c r="O57" s="4"/>
    </row>
    <row r="58" spans="1:17" s="2" customFormat="1" ht="14.4" customHeight="1">
      <c r="A58" s="409" t="s">
        <v>23</v>
      </c>
      <c r="B58" s="410"/>
      <c r="C58" s="410"/>
      <c r="D58" s="410"/>
      <c r="E58" s="410"/>
      <c r="F58" s="410"/>
      <c r="G58" s="410"/>
      <c r="H58" s="410"/>
      <c r="I58" s="410"/>
      <c r="J58" s="410"/>
      <c r="K58" s="411"/>
      <c r="L58" s="12"/>
      <c r="M58" s="13" t="s">
        <v>24</v>
      </c>
      <c r="N58" s="4"/>
      <c r="O58" s="4"/>
    </row>
    <row r="59" spans="1:17" s="2" customFormat="1" ht="15" customHeight="1">
      <c r="A59" s="409" t="s">
        <v>25</v>
      </c>
      <c r="B59" s="410"/>
      <c r="C59" s="410"/>
      <c r="D59" s="410"/>
      <c r="E59" s="410"/>
      <c r="F59" s="410"/>
      <c r="G59" s="410"/>
      <c r="H59" s="410"/>
      <c r="I59" s="410"/>
      <c r="J59" s="410"/>
      <c r="K59" s="411"/>
      <c r="L59" s="12"/>
      <c r="M59" s="13" t="s">
        <v>24</v>
      </c>
      <c r="N59" s="4"/>
      <c r="O59" s="4"/>
    </row>
    <row r="60" spans="1:17" s="4" customFormat="1" ht="10.199999999999999">
      <c r="A60" s="409" t="s">
        <v>26</v>
      </c>
      <c r="B60" s="410"/>
      <c r="C60" s="410"/>
      <c r="D60" s="410"/>
      <c r="E60" s="410"/>
      <c r="F60" s="410"/>
      <c r="G60" s="410"/>
      <c r="H60" s="410"/>
      <c r="I60" s="410"/>
      <c r="J60" s="410"/>
      <c r="K60" s="411"/>
      <c r="L60" s="12"/>
      <c r="M60" s="13" t="s">
        <v>24</v>
      </c>
    </row>
    <row r="61" spans="1:17" s="2" customFormat="1" ht="15" customHeight="1">
      <c r="B61" s="113" t="s">
        <v>16</v>
      </c>
      <c r="C61" s="80"/>
      <c r="D61" s="80"/>
      <c r="E61" s="80"/>
      <c r="F61" s="80"/>
      <c r="G61" s="55"/>
      <c r="H61" s="55"/>
      <c r="J61" s="81"/>
      <c r="K61" s="81"/>
      <c r="L61" s="55"/>
    </row>
    <row r="62" spans="1:17" s="2" customFormat="1" ht="10.95" customHeight="1">
      <c r="A62" s="392" t="s">
        <v>18</v>
      </c>
      <c r="B62" s="393"/>
      <c r="C62" s="394"/>
      <c r="D62" s="394"/>
      <c r="E62" s="394"/>
      <c r="F62" s="394"/>
      <c r="G62" s="395"/>
      <c r="H62" s="302"/>
      <c r="I62" s="87"/>
      <c r="J62" s="230"/>
      <c r="K62" s="230"/>
      <c r="L62" s="302"/>
      <c r="M62" s="87"/>
      <c r="N62" s="87"/>
      <c r="O62" s="87"/>
    </row>
    <row r="63" spans="1:17" s="2" customFormat="1" ht="8.4" customHeight="1">
      <c r="A63" s="396" t="s">
        <v>18</v>
      </c>
      <c r="B63" s="397"/>
      <c r="C63" s="398"/>
      <c r="D63" s="398"/>
      <c r="E63" s="398"/>
      <c r="F63" s="398"/>
      <c r="G63" s="399"/>
      <c r="H63" s="302"/>
      <c r="I63" s="87"/>
      <c r="J63" s="230"/>
      <c r="K63" s="230"/>
      <c r="L63" s="302"/>
      <c r="M63" s="87"/>
      <c r="N63" s="87"/>
      <c r="O63" s="87"/>
    </row>
    <row r="64" spans="1:17" s="4" customFormat="1" ht="10.199999999999999">
      <c r="A64" s="59" t="s">
        <v>18</v>
      </c>
      <c r="B64" s="433" t="s">
        <v>320</v>
      </c>
      <c r="C64" s="433"/>
      <c r="D64" s="433"/>
      <c r="E64" s="433"/>
      <c r="F64" s="433"/>
      <c r="G64" s="433"/>
      <c r="H64" s="433"/>
      <c r="I64" s="433"/>
      <c r="J64" s="433"/>
      <c r="K64" s="433"/>
      <c r="L64" s="433"/>
      <c r="M64" s="433"/>
      <c r="N64" s="433"/>
      <c r="O64" s="433"/>
    </row>
    <row r="65" spans="1:17" s="2" customFormat="1" ht="13.2" customHeight="1">
      <c r="A65" s="59" t="s">
        <v>18</v>
      </c>
      <c r="B65" s="83" t="s">
        <v>20</v>
      </c>
      <c r="C65" s="83"/>
      <c r="D65" s="83"/>
      <c r="E65" s="83"/>
      <c r="F65" s="83"/>
      <c r="G65" s="83"/>
      <c r="H65" s="83"/>
      <c r="I65" s="83"/>
    </row>
    <row r="66" spans="1:17" s="36" customFormat="1" ht="10.199999999999999">
      <c r="A66" s="59" t="s">
        <v>18</v>
      </c>
      <c r="B66" s="83" t="s">
        <v>221</v>
      </c>
      <c r="C66" s="83"/>
      <c r="D66" s="83"/>
      <c r="E66" s="83"/>
      <c r="F66" s="83"/>
      <c r="G66" s="83"/>
      <c r="H66" s="83"/>
      <c r="I66" s="83"/>
      <c r="J66" s="2"/>
      <c r="K66" s="2"/>
      <c r="L66" s="83"/>
      <c r="M66" s="2"/>
      <c r="N66" s="2"/>
      <c r="O66" s="2"/>
    </row>
    <row r="67" spans="1:17" s="2" customFormat="1" ht="13.2" customHeight="1">
      <c r="A67" s="15" t="s">
        <v>18</v>
      </c>
      <c r="B67" s="16" t="s">
        <v>30</v>
      </c>
      <c r="C67" s="16"/>
      <c r="D67" s="16"/>
      <c r="E67" s="16"/>
      <c r="F67" s="16"/>
      <c r="G67" s="16"/>
      <c r="H67" s="16"/>
      <c r="I67" s="16"/>
      <c r="J67" s="15"/>
      <c r="K67" s="29"/>
      <c r="L67" s="4"/>
      <c r="M67" s="4"/>
      <c r="N67" s="4"/>
      <c r="O67" s="4"/>
    </row>
    <row r="68" spans="1:17" s="2" customFormat="1" ht="17.399999999999999" customHeight="1">
      <c r="A68" s="59" t="s">
        <v>18</v>
      </c>
      <c r="B68" s="432" t="s">
        <v>210</v>
      </c>
      <c r="C68" s="432"/>
      <c r="D68" s="432"/>
      <c r="E68" s="432"/>
      <c r="F68" s="432"/>
      <c r="G68" s="432"/>
      <c r="H68" s="432"/>
      <c r="I68" s="432"/>
      <c r="J68" s="432"/>
      <c r="K68" s="432"/>
      <c r="L68" s="432"/>
      <c r="M68" s="432"/>
      <c r="N68" s="432"/>
      <c r="O68" s="432"/>
    </row>
    <row r="69" spans="1:17" s="2" customFormat="1" ht="13.2" customHeight="1">
      <c r="B69" s="86" t="s">
        <v>222</v>
      </c>
      <c r="C69" s="86"/>
      <c r="D69" s="86"/>
      <c r="E69" s="86"/>
      <c r="F69" s="86"/>
      <c r="G69" s="86"/>
      <c r="H69" s="86"/>
      <c r="I69" s="86"/>
      <c r="J69" s="86"/>
      <c r="K69" s="86"/>
      <c r="L69" s="86"/>
      <c r="M69" s="86"/>
      <c r="N69" s="86"/>
      <c r="O69" s="86"/>
      <c r="Q69" s="231"/>
    </row>
    <row r="70" spans="1:17" s="2" customFormat="1" ht="13.2" customHeight="1">
      <c r="A70" s="59"/>
      <c r="B70" s="352" t="s">
        <v>211</v>
      </c>
      <c r="C70" s="85"/>
      <c r="D70" s="85"/>
      <c r="E70" s="85"/>
      <c r="F70" s="85"/>
      <c r="G70" s="85"/>
      <c r="H70" s="85"/>
      <c r="I70" s="85"/>
      <c r="J70" s="85"/>
      <c r="K70" s="122"/>
      <c r="L70" s="122"/>
      <c r="M70" s="124"/>
      <c r="N70" s="86"/>
      <c r="O70" s="86"/>
      <c r="Q70" s="231"/>
    </row>
    <row r="71" spans="1:17" s="2" customFormat="1" ht="18.600000000000001" customHeight="1">
      <c r="A71" s="4"/>
      <c r="B71" s="4"/>
      <c r="C71" s="4"/>
      <c r="D71" s="4"/>
      <c r="E71" s="4"/>
      <c r="F71" s="4"/>
      <c r="G71" s="4"/>
      <c r="H71" s="25"/>
      <c r="I71" s="25"/>
      <c r="J71" s="26"/>
      <c r="K71" s="27" t="s">
        <v>27</v>
      </c>
      <c r="L71" s="25"/>
      <c r="M71" s="25"/>
      <c r="N71" s="4"/>
      <c r="O71" s="4"/>
      <c r="Q71" s="231"/>
    </row>
    <row r="72" spans="1:17" s="36" customFormat="1" ht="10.199999999999999">
      <c r="A72" s="43" t="s">
        <v>442</v>
      </c>
      <c r="B72" s="1"/>
      <c r="C72" s="1"/>
      <c r="D72" s="1"/>
      <c r="E72" s="1"/>
      <c r="F72" s="1"/>
    </row>
    <row r="73" spans="1:17" s="47" customFormat="1" ht="73.2" customHeight="1">
      <c r="A73" s="41" t="s">
        <v>0</v>
      </c>
      <c r="B73" s="41" t="s">
        <v>21</v>
      </c>
      <c r="C73" s="44" t="s">
        <v>54</v>
      </c>
      <c r="D73" s="44" t="s">
        <v>33</v>
      </c>
      <c r="E73" s="44" t="s">
        <v>34</v>
      </c>
      <c r="F73" s="88" t="s">
        <v>447</v>
      </c>
      <c r="G73" s="44" t="s">
        <v>35</v>
      </c>
      <c r="H73" s="45" t="s">
        <v>36</v>
      </c>
      <c r="I73" s="45" t="s">
        <v>37</v>
      </c>
      <c r="J73" s="44" t="s">
        <v>38</v>
      </c>
      <c r="K73" s="41" t="s">
        <v>1</v>
      </c>
      <c r="L73" s="44" t="s">
        <v>39</v>
      </c>
      <c r="M73" s="41" t="s">
        <v>40</v>
      </c>
      <c r="N73" s="46"/>
    </row>
    <row r="74" spans="1:17" s="2" customFormat="1" ht="15" customHeight="1">
      <c r="A74" s="41" t="s">
        <v>2</v>
      </c>
      <c r="B74" s="41" t="s">
        <v>3</v>
      </c>
      <c r="C74" s="41" t="s">
        <v>4</v>
      </c>
      <c r="D74" s="41" t="s">
        <v>5</v>
      </c>
      <c r="E74" s="41" t="s">
        <v>6</v>
      </c>
      <c r="F74" s="41" t="s">
        <v>7</v>
      </c>
      <c r="G74" s="41" t="s">
        <v>8</v>
      </c>
      <c r="H74" s="41" t="s">
        <v>9</v>
      </c>
      <c r="I74" s="48" t="s">
        <v>10</v>
      </c>
      <c r="J74" s="41" t="s">
        <v>11</v>
      </c>
      <c r="K74" s="41" t="s">
        <v>12</v>
      </c>
      <c r="L74" s="41" t="s">
        <v>13</v>
      </c>
      <c r="M74" s="41" t="s">
        <v>14</v>
      </c>
      <c r="N74" s="46"/>
    </row>
    <row r="75" spans="1:17" s="54" customFormat="1" ht="66" customHeight="1">
      <c r="A75" s="40">
        <v>12</v>
      </c>
      <c r="B75" s="331" t="s">
        <v>448</v>
      </c>
      <c r="C75" s="354" t="s">
        <v>46</v>
      </c>
      <c r="D75" s="354" t="s">
        <v>109</v>
      </c>
      <c r="E75" s="354" t="s">
        <v>76</v>
      </c>
      <c r="F75" s="44">
        <v>72</v>
      </c>
      <c r="G75" s="72"/>
      <c r="H75" s="77" t="e">
        <f t="shared" ref="H75" si="12">ROUND(F75/G75,2)</f>
        <v>#DIV/0!</v>
      </c>
      <c r="I75" s="78"/>
      <c r="J75" s="52" t="e">
        <f t="shared" ref="J75" si="13">ROUND(I75*H75,2)</f>
        <v>#DIV/0!</v>
      </c>
      <c r="K75" s="53">
        <v>0.08</v>
      </c>
      <c r="L75" s="52" t="e">
        <f t="shared" ref="L75" si="14">ROUND(J75*K75+J75,2)</f>
        <v>#DIV/0!</v>
      </c>
      <c r="M75" s="52"/>
      <c r="N75" s="70"/>
    </row>
    <row r="76" spans="1:17" s="54" customFormat="1" ht="14.4" customHeight="1">
      <c r="I76" s="55" t="s">
        <v>17</v>
      </c>
      <c r="J76" s="56" t="e">
        <f>SUM(J75:J75)</f>
        <v>#DIV/0!</v>
      </c>
      <c r="K76" s="57"/>
      <c r="L76" s="56" t="e">
        <f>SUM(L75:L75)</f>
        <v>#DIV/0!</v>
      </c>
      <c r="M76" s="58"/>
      <c r="N76" s="71"/>
    </row>
    <row r="77" spans="1:17" s="4" customFormat="1" ht="24" customHeight="1">
      <c r="A77" s="7" t="s">
        <v>18</v>
      </c>
      <c r="B77" s="30" t="s">
        <v>22</v>
      </c>
      <c r="C77" s="6"/>
      <c r="D77" s="5"/>
      <c r="F77" s="6"/>
      <c r="G77" s="9"/>
      <c r="H77" s="10"/>
      <c r="I77" s="9"/>
      <c r="J77" s="6"/>
      <c r="K77" s="31"/>
      <c r="L77" s="11"/>
    </row>
    <row r="78" spans="1:17" s="4" customFormat="1" ht="15" customHeight="1">
      <c r="A78" s="409" t="s">
        <v>23</v>
      </c>
      <c r="B78" s="410"/>
      <c r="C78" s="410"/>
      <c r="D78" s="410"/>
      <c r="E78" s="410"/>
      <c r="F78" s="410"/>
      <c r="G78" s="410"/>
      <c r="H78" s="410"/>
      <c r="I78" s="410"/>
      <c r="J78" s="410"/>
      <c r="K78" s="411"/>
      <c r="L78" s="12"/>
      <c r="M78" s="13" t="s">
        <v>24</v>
      </c>
    </row>
    <row r="79" spans="1:17" s="4" customFormat="1" ht="15" customHeight="1">
      <c r="A79" s="409" t="s">
        <v>25</v>
      </c>
      <c r="B79" s="410"/>
      <c r="C79" s="410"/>
      <c r="D79" s="410"/>
      <c r="E79" s="410"/>
      <c r="F79" s="410"/>
      <c r="G79" s="410"/>
      <c r="H79" s="410"/>
      <c r="I79" s="410"/>
      <c r="J79" s="410"/>
      <c r="K79" s="411"/>
      <c r="L79" s="12"/>
      <c r="M79" s="13" t="s">
        <v>24</v>
      </c>
    </row>
    <row r="80" spans="1:17" s="4" customFormat="1" ht="15" customHeight="1">
      <c r="A80" s="409" t="s">
        <v>26</v>
      </c>
      <c r="B80" s="410"/>
      <c r="C80" s="410"/>
      <c r="D80" s="410"/>
      <c r="E80" s="410"/>
      <c r="F80" s="410"/>
      <c r="G80" s="410"/>
      <c r="H80" s="410"/>
      <c r="I80" s="410"/>
      <c r="J80" s="410"/>
      <c r="K80" s="411"/>
      <c r="L80" s="12"/>
      <c r="M80" s="13" t="s">
        <v>24</v>
      </c>
    </row>
    <row r="81" spans="1:17" s="4" customFormat="1" ht="15" customHeight="1">
      <c r="A81" s="14"/>
      <c r="B81" s="5" t="s">
        <v>16</v>
      </c>
      <c r="C81" s="14"/>
      <c r="D81" s="14"/>
      <c r="E81" s="14"/>
      <c r="F81" s="14"/>
      <c r="G81" s="14"/>
      <c r="H81" s="14"/>
      <c r="I81" s="14"/>
      <c r="J81" s="14"/>
      <c r="K81" s="32"/>
      <c r="L81" s="14"/>
      <c r="M81" s="14"/>
    </row>
    <row r="82" spans="1:17" s="4" customFormat="1" ht="15" customHeight="1">
      <c r="A82" s="375" t="s">
        <v>18</v>
      </c>
      <c r="B82" s="376" t="s">
        <v>443</v>
      </c>
      <c r="C82" s="377"/>
      <c r="D82" s="377"/>
      <c r="E82" s="377"/>
      <c r="F82" s="377"/>
      <c r="G82" s="377"/>
      <c r="H82" s="377"/>
      <c r="I82" s="377"/>
      <c r="J82" s="377"/>
      <c r="K82" s="32"/>
      <c r="L82" s="14"/>
      <c r="M82" s="14"/>
    </row>
    <row r="83" spans="1:17" s="4" customFormat="1" ht="11.4" customHeight="1">
      <c r="A83" s="375" t="s">
        <v>18</v>
      </c>
      <c r="B83" s="376" t="s">
        <v>404</v>
      </c>
      <c r="C83" s="377"/>
      <c r="D83" s="377"/>
      <c r="E83" s="377"/>
      <c r="F83" s="377"/>
      <c r="G83" s="377"/>
      <c r="H83" s="377"/>
      <c r="I83" s="377"/>
      <c r="J83" s="377"/>
      <c r="K83" s="32"/>
      <c r="L83" s="14"/>
      <c r="M83" s="14"/>
    </row>
    <row r="84" spans="1:17" s="4" customFormat="1" ht="10.199999999999999">
      <c r="A84" s="15" t="s">
        <v>18</v>
      </c>
      <c r="B84" s="16" t="s">
        <v>20</v>
      </c>
      <c r="C84" s="16"/>
      <c r="D84" s="16"/>
      <c r="E84" s="16"/>
      <c r="F84" s="16"/>
      <c r="G84" s="16"/>
      <c r="H84" s="16"/>
      <c r="I84" s="16"/>
      <c r="J84" s="15"/>
      <c r="K84" s="29"/>
    </row>
    <row r="85" spans="1:17" s="4" customFormat="1" ht="10.199999999999999">
      <c r="A85" s="15" t="s">
        <v>18</v>
      </c>
      <c r="B85" s="16" t="s">
        <v>28</v>
      </c>
      <c r="C85" s="16"/>
      <c r="D85" s="16"/>
      <c r="E85" s="16"/>
      <c r="F85" s="16"/>
      <c r="G85" s="16"/>
      <c r="H85" s="16"/>
      <c r="I85" s="16"/>
      <c r="J85" s="15"/>
      <c r="K85" s="29"/>
    </row>
    <row r="86" spans="1:17" s="4" customFormat="1" ht="10.199999999999999">
      <c r="A86" s="15" t="s">
        <v>18</v>
      </c>
      <c r="B86" s="16" t="s">
        <v>64</v>
      </c>
      <c r="C86" s="16"/>
      <c r="D86" s="16"/>
      <c r="E86" s="16"/>
      <c r="F86" s="16"/>
      <c r="G86" s="16"/>
      <c r="H86" s="16"/>
      <c r="I86" s="16"/>
      <c r="J86" s="15"/>
      <c r="K86" s="29"/>
    </row>
    <row r="87" spans="1:17" s="4" customFormat="1" ht="10.199999999999999">
      <c r="A87" s="15" t="s">
        <v>18</v>
      </c>
      <c r="B87" s="17" t="s">
        <v>19</v>
      </c>
      <c r="C87" s="17"/>
      <c r="D87" s="17"/>
      <c r="E87" s="17"/>
      <c r="F87" s="17"/>
      <c r="G87" s="18"/>
      <c r="H87" s="18"/>
      <c r="I87" s="18"/>
      <c r="J87" s="19"/>
      <c r="K87" s="33"/>
      <c r="L87" s="20"/>
      <c r="M87" s="20"/>
    </row>
    <row r="88" spans="1:17" s="4" customFormat="1" ht="10.199999999999999">
      <c r="B88" s="20" t="s">
        <v>114</v>
      </c>
      <c r="C88" s="20"/>
      <c r="D88" s="20"/>
      <c r="E88" s="20"/>
      <c r="F88" s="20"/>
      <c r="G88" s="20"/>
      <c r="H88" s="20"/>
      <c r="I88" s="20"/>
      <c r="J88" s="21"/>
      <c r="K88" s="33"/>
      <c r="L88" s="20"/>
      <c r="M88" s="20"/>
    </row>
    <row r="89" spans="1:17" s="4" customFormat="1" ht="13.2" customHeight="1">
      <c r="A89" s="15"/>
      <c r="B89" s="22"/>
      <c r="C89" s="22"/>
      <c r="D89" s="22"/>
      <c r="E89" s="22"/>
      <c r="F89" s="22"/>
      <c r="G89" s="22"/>
      <c r="H89" s="22"/>
      <c r="I89" s="22"/>
      <c r="J89" s="23"/>
      <c r="K89" s="34"/>
      <c r="L89" s="24"/>
      <c r="M89" s="24"/>
    </row>
    <row r="90" spans="1:17" s="4" customFormat="1" ht="10.199999999999999">
      <c r="H90" s="25"/>
      <c r="I90" s="25"/>
      <c r="J90" s="26"/>
      <c r="K90" s="27" t="s">
        <v>27</v>
      </c>
      <c r="L90" s="25"/>
      <c r="M90" s="25"/>
    </row>
    <row r="91" spans="1:17" s="2" customFormat="1" ht="16.95" customHeight="1">
      <c r="A91" s="381" t="s">
        <v>444</v>
      </c>
      <c r="B91" s="382"/>
      <c r="C91" s="382"/>
      <c r="D91" s="382"/>
      <c r="E91" s="382"/>
      <c r="F91" s="382"/>
      <c r="G91" s="382"/>
      <c r="H91" s="382"/>
      <c r="I91" s="382"/>
      <c r="J91" s="382"/>
      <c r="K91" s="382"/>
      <c r="L91" s="382"/>
      <c r="M91" s="382"/>
      <c r="N91" s="382"/>
      <c r="O91" s="382"/>
      <c r="Q91" s="231"/>
    </row>
    <row r="92" spans="1:17" s="2" customFormat="1" ht="50.4" customHeight="1">
      <c r="A92" s="88" t="s">
        <v>115</v>
      </c>
      <c r="B92" s="88" t="s">
        <v>116</v>
      </c>
      <c r="C92" s="89" t="s">
        <v>450</v>
      </c>
      <c r="D92" s="89" t="s">
        <v>119</v>
      </c>
      <c r="E92" s="88" t="s">
        <v>120</v>
      </c>
      <c r="F92" s="88" t="s">
        <v>117</v>
      </c>
      <c r="G92" s="88" t="s">
        <v>447</v>
      </c>
      <c r="H92" s="88" t="s">
        <v>121</v>
      </c>
      <c r="I92" s="90" t="s">
        <v>122</v>
      </c>
      <c r="J92" s="45" t="s">
        <v>214</v>
      </c>
      <c r="K92" s="45" t="s">
        <v>36</v>
      </c>
      <c r="L92" s="45" t="s">
        <v>37</v>
      </c>
      <c r="M92" s="45" t="s">
        <v>126</v>
      </c>
      <c r="N92" s="45" t="s">
        <v>127</v>
      </c>
      <c r="O92" s="45" t="s">
        <v>128</v>
      </c>
      <c r="Q92" s="231"/>
    </row>
    <row r="93" spans="1:17" s="2" customFormat="1" ht="16.95" customHeight="1">
      <c r="A93" s="41" t="s">
        <v>2</v>
      </c>
      <c r="B93" s="41" t="s">
        <v>3</v>
      </c>
      <c r="C93" s="41" t="s">
        <v>4</v>
      </c>
      <c r="D93" s="41" t="s">
        <v>5</v>
      </c>
      <c r="E93" s="41" t="s">
        <v>6</v>
      </c>
      <c r="F93" s="41" t="s">
        <v>7</v>
      </c>
      <c r="G93" s="41" t="s">
        <v>8</v>
      </c>
      <c r="H93" s="41" t="s">
        <v>9</v>
      </c>
      <c r="I93" s="48" t="s">
        <v>10</v>
      </c>
      <c r="J93" s="41" t="s">
        <v>11</v>
      </c>
      <c r="K93" s="41" t="s">
        <v>376</v>
      </c>
      <c r="L93" s="41" t="s">
        <v>13</v>
      </c>
      <c r="M93" s="94" t="s">
        <v>216</v>
      </c>
      <c r="N93" s="94" t="s">
        <v>217</v>
      </c>
      <c r="O93" s="94" t="s">
        <v>131</v>
      </c>
      <c r="Q93" s="231"/>
    </row>
    <row r="94" spans="1:17" s="2" customFormat="1" ht="58.2" customHeight="1">
      <c r="A94" s="131">
        <v>1</v>
      </c>
      <c r="B94" s="143" t="s">
        <v>445</v>
      </c>
      <c r="C94" s="143">
        <v>45</v>
      </c>
      <c r="D94" s="373">
        <v>0.5</v>
      </c>
      <c r="E94" s="143" t="s">
        <v>446</v>
      </c>
      <c r="F94" s="143">
        <v>50</v>
      </c>
      <c r="G94" s="143">
        <v>36</v>
      </c>
      <c r="H94" s="221"/>
      <c r="I94" s="306"/>
      <c r="J94" s="310"/>
      <c r="K94" s="317" t="e">
        <f t="shared" ref="K94" si="15">ROUND(G94/J94,2)</f>
        <v>#DIV/0!</v>
      </c>
      <c r="L94" s="315"/>
      <c r="M94" s="103" t="e">
        <f t="shared" ref="M94" si="16">ROUND(K94*L94,2)</f>
        <v>#DIV/0!</v>
      </c>
      <c r="N94" s="222">
        <v>0.08</v>
      </c>
      <c r="O94" s="103" t="e">
        <f t="shared" ref="O94" si="17">ROUND(M94*N94+M94,2)</f>
        <v>#DIV/0!</v>
      </c>
      <c r="Q94" s="231"/>
    </row>
    <row r="95" spans="1:17" s="2" customFormat="1" ht="12.6" customHeight="1">
      <c r="A95" s="105"/>
      <c r="B95" s="106"/>
      <c r="C95" s="106"/>
      <c r="D95" s="107"/>
      <c r="E95" s="107"/>
      <c r="F95" s="108"/>
      <c r="G95" s="106"/>
      <c r="H95" s="106"/>
      <c r="I95" s="109"/>
      <c r="J95" s="109"/>
      <c r="K95" s="106"/>
      <c r="L95" s="374" t="s">
        <v>17</v>
      </c>
      <c r="M95" s="111" t="e">
        <f>SUM(M94:M94)</f>
        <v>#DIV/0!</v>
      </c>
      <c r="N95" s="106"/>
      <c r="O95" s="112" t="e">
        <f>SUM(O94:O94)</f>
        <v>#DIV/0!</v>
      </c>
    </row>
    <row r="96" spans="1:17" s="2" customFormat="1" ht="22.2" customHeight="1">
      <c r="A96" s="7" t="s">
        <v>18</v>
      </c>
      <c r="B96" s="30" t="s">
        <v>22</v>
      </c>
      <c r="C96" s="6"/>
      <c r="D96" s="5"/>
      <c r="E96" s="4"/>
      <c r="F96" s="6"/>
      <c r="G96" s="9"/>
      <c r="H96" s="10"/>
      <c r="I96" s="9"/>
      <c r="J96" s="6"/>
      <c r="K96" s="31"/>
      <c r="L96" s="11"/>
      <c r="M96" s="4"/>
      <c r="N96" s="4"/>
      <c r="O96" s="4"/>
    </row>
    <row r="97" spans="1:17" s="2" customFormat="1" ht="14.4" customHeight="1">
      <c r="A97" s="409" t="s">
        <v>23</v>
      </c>
      <c r="B97" s="410"/>
      <c r="C97" s="410"/>
      <c r="D97" s="410"/>
      <c r="E97" s="410"/>
      <c r="F97" s="410"/>
      <c r="G97" s="410"/>
      <c r="H97" s="410"/>
      <c r="I97" s="410"/>
      <c r="J97" s="410"/>
      <c r="K97" s="411"/>
      <c r="L97" s="12"/>
      <c r="M97" s="13" t="s">
        <v>24</v>
      </c>
      <c r="N97" s="4"/>
      <c r="O97" s="4"/>
    </row>
    <row r="98" spans="1:17" s="2" customFormat="1" ht="15" customHeight="1">
      <c r="A98" s="409" t="s">
        <v>25</v>
      </c>
      <c r="B98" s="410"/>
      <c r="C98" s="410"/>
      <c r="D98" s="410"/>
      <c r="E98" s="410"/>
      <c r="F98" s="410"/>
      <c r="G98" s="410"/>
      <c r="H98" s="410"/>
      <c r="I98" s="410"/>
      <c r="J98" s="410"/>
      <c r="K98" s="411"/>
      <c r="L98" s="12"/>
      <c r="M98" s="13" t="s">
        <v>24</v>
      </c>
      <c r="N98" s="4"/>
      <c r="O98" s="4"/>
    </row>
    <row r="99" spans="1:17" s="4" customFormat="1" ht="10.199999999999999">
      <c r="A99" s="409" t="s">
        <v>26</v>
      </c>
      <c r="B99" s="410"/>
      <c r="C99" s="410"/>
      <c r="D99" s="410"/>
      <c r="E99" s="410"/>
      <c r="F99" s="410"/>
      <c r="G99" s="410"/>
      <c r="H99" s="410"/>
      <c r="I99" s="410"/>
      <c r="J99" s="410"/>
      <c r="K99" s="411"/>
      <c r="L99" s="12"/>
      <c r="M99" s="13" t="s">
        <v>24</v>
      </c>
    </row>
    <row r="100" spans="1:17" s="2" customFormat="1" ht="15" customHeight="1">
      <c r="B100" s="113" t="s">
        <v>16</v>
      </c>
      <c r="C100" s="80"/>
      <c r="D100" s="80"/>
      <c r="E100" s="80"/>
      <c r="F100" s="80"/>
      <c r="G100" s="55"/>
      <c r="H100" s="55"/>
      <c r="J100" s="81"/>
      <c r="K100" s="81"/>
      <c r="L100" s="55"/>
    </row>
    <row r="101" spans="1:17" s="2" customFormat="1" ht="10.95" customHeight="1">
      <c r="A101" s="400" t="s">
        <v>18</v>
      </c>
      <c r="B101" s="401"/>
      <c r="C101" s="402"/>
      <c r="D101" s="402"/>
      <c r="E101" s="402"/>
      <c r="F101" s="402"/>
      <c r="G101" s="403"/>
      <c r="H101" s="403"/>
      <c r="I101" s="401"/>
      <c r="J101" s="404"/>
      <c r="K101" s="404"/>
      <c r="L101" s="403"/>
      <c r="M101" s="401"/>
      <c r="N101" s="401"/>
      <c r="O101" s="405"/>
    </row>
    <row r="102" spans="1:17" s="2" customFormat="1" ht="8.4" customHeight="1">
      <c r="A102" s="400" t="s">
        <v>18</v>
      </c>
      <c r="B102" s="401"/>
      <c r="C102" s="402"/>
      <c r="D102" s="402"/>
      <c r="E102" s="402"/>
      <c r="F102" s="402"/>
      <c r="G102" s="403"/>
      <c r="H102" s="403"/>
      <c r="I102" s="401"/>
      <c r="J102" s="404"/>
      <c r="K102" s="404"/>
      <c r="L102" s="403"/>
      <c r="M102" s="401"/>
      <c r="N102" s="401"/>
      <c r="O102" s="405"/>
    </row>
    <row r="103" spans="1:17" s="4" customFormat="1" ht="10.199999999999999" customHeight="1">
      <c r="A103" s="400" t="s">
        <v>18</v>
      </c>
      <c r="B103" s="406"/>
      <c r="C103" s="407"/>
      <c r="D103" s="407"/>
      <c r="E103" s="407"/>
      <c r="F103" s="407"/>
      <c r="G103" s="407"/>
      <c r="H103" s="407"/>
      <c r="I103" s="407"/>
      <c r="J103" s="407"/>
      <c r="K103" s="407"/>
      <c r="L103" s="407"/>
      <c r="M103" s="407"/>
      <c r="N103" s="407"/>
      <c r="O103" s="408"/>
    </row>
    <row r="104" spans="1:17" s="2" customFormat="1" ht="13.2" customHeight="1">
      <c r="A104" s="59" t="s">
        <v>18</v>
      </c>
      <c r="B104" s="83" t="s">
        <v>20</v>
      </c>
      <c r="C104" s="83"/>
      <c r="D104" s="83"/>
      <c r="E104" s="83"/>
      <c r="F104" s="83"/>
      <c r="G104" s="83"/>
      <c r="H104" s="83"/>
      <c r="I104" s="83"/>
    </row>
    <row r="105" spans="1:17" s="36" customFormat="1" ht="10.199999999999999">
      <c r="A105" s="59" t="s">
        <v>18</v>
      </c>
      <c r="B105" s="83" t="s">
        <v>221</v>
      </c>
      <c r="C105" s="83"/>
      <c r="D105" s="83"/>
      <c r="E105" s="83"/>
      <c r="F105" s="83"/>
      <c r="G105" s="83"/>
      <c r="H105" s="83"/>
      <c r="I105" s="83"/>
      <c r="J105" s="2"/>
      <c r="K105" s="2"/>
      <c r="L105" s="83"/>
      <c r="M105" s="2"/>
      <c r="N105" s="2"/>
      <c r="O105" s="2"/>
    </row>
    <row r="106" spans="1:17" s="2" customFormat="1" ht="13.2" customHeight="1">
      <c r="A106" s="15" t="s">
        <v>18</v>
      </c>
      <c r="B106" s="16" t="s">
        <v>30</v>
      </c>
      <c r="C106" s="16"/>
      <c r="D106" s="16"/>
      <c r="E106" s="16"/>
      <c r="F106" s="16"/>
      <c r="G106" s="16"/>
      <c r="H106" s="16"/>
      <c r="I106" s="16"/>
      <c r="J106" s="15"/>
      <c r="K106" s="29"/>
      <c r="L106" s="4"/>
      <c r="M106" s="4"/>
      <c r="N106" s="4"/>
      <c r="O106" s="4"/>
    </row>
    <row r="107" spans="1:17" s="2" customFormat="1" ht="17.399999999999999" customHeight="1">
      <c r="A107" s="59" t="s">
        <v>18</v>
      </c>
      <c r="B107" s="432" t="s">
        <v>210</v>
      </c>
      <c r="C107" s="432"/>
      <c r="D107" s="432"/>
      <c r="E107" s="432"/>
      <c r="F107" s="432"/>
      <c r="G107" s="432"/>
      <c r="H107" s="432"/>
      <c r="I107" s="432"/>
      <c r="J107" s="432"/>
      <c r="K107" s="432"/>
      <c r="L107" s="432"/>
      <c r="M107" s="432"/>
      <c r="N107" s="432"/>
      <c r="O107" s="432"/>
    </row>
    <row r="108" spans="1:17" s="2" customFormat="1" ht="13.2" customHeight="1">
      <c r="B108" s="86" t="s">
        <v>222</v>
      </c>
      <c r="C108" s="86"/>
      <c r="D108" s="86"/>
      <c r="E108" s="86"/>
      <c r="F108" s="86"/>
      <c r="G108" s="86"/>
      <c r="H108" s="86"/>
      <c r="I108" s="86"/>
      <c r="J108" s="86"/>
      <c r="K108" s="86"/>
      <c r="L108" s="86"/>
      <c r="M108" s="86"/>
      <c r="N108" s="86"/>
      <c r="O108" s="86"/>
      <c r="Q108" s="231"/>
    </row>
    <row r="109" spans="1:17" s="2" customFormat="1" ht="13.2" customHeight="1">
      <c r="A109" s="59"/>
      <c r="B109" s="352" t="s">
        <v>211</v>
      </c>
      <c r="C109" s="85"/>
      <c r="D109" s="85"/>
      <c r="E109" s="85"/>
      <c r="F109" s="85"/>
      <c r="G109" s="85"/>
      <c r="H109" s="85"/>
      <c r="I109" s="85"/>
      <c r="J109" s="85"/>
      <c r="K109" s="122"/>
      <c r="L109" s="122"/>
      <c r="M109" s="124"/>
      <c r="N109" s="86"/>
      <c r="O109" s="86"/>
      <c r="Q109" s="231"/>
    </row>
    <row r="110" spans="1:17" s="2" customFormat="1" ht="18.600000000000001" customHeight="1">
      <c r="A110" s="4"/>
      <c r="B110" s="4"/>
      <c r="C110" s="4"/>
      <c r="D110" s="4"/>
      <c r="E110" s="4"/>
      <c r="F110" s="4"/>
      <c r="G110" s="4"/>
      <c r="H110" s="25"/>
      <c r="I110" s="25"/>
      <c r="J110" s="26"/>
      <c r="K110" s="27" t="s">
        <v>27</v>
      </c>
      <c r="L110" s="25"/>
      <c r="M110" s="25"/>
      <c r="N110" s="4"/>
      <c r="O110" s="4"/>
      <c r="Q110" s="231"/>
    </row>
  </sheetData>
  <mergeCells count="23">
    <mergeCell ref="A99:K99"/>
    <mergeCell ref="B107:O107"/>
    <mergeCell ref="A78:K78"/>
    <mergeCell ref="A79:K79"/>
    <mergeCell ref="A80:K80"/>
    <mergeCell ref="A97:K97"/>
    <mergeCell ref="A98:K98"/>
    <mergeCell ref="A59:K59"/>
    <mergeCell ref="A60:K60"/>
    <mergeCell ref="B64:O64"/>
    <mergeCell ref="B68:O68"/>
    <mergeCell ref="A37:K37"/>
    <mergeCell ref="A38:K38"/>
    <mergeCell ref="A39:K39"/>
    <mergeCell ref="B41:O41"/>
    <mergeCell ref="B45:O45"/>
    <mergeCell ref="A58:K58"/>
    <mergeCell ref="A18:K18"/>
    <mergeCell ref="A19:K19"/>
    <mergeCell ref="A20:K20"/>
    <mergeCell ref="B27:O27"/>
    <mergeCell ref="C22:O22"/>
    <mergeCell ref="C23:O23"/>
  </mergeCells>
  <conditionalFormatting sqref="L18">
    <cfRule type="cellIs" dxfId="29" priority="35" operator="lessThan">
      <formula>1</formula>
    </cfRule>
    <cfRule type="cellIs" dxfId="28" priority="36" operator="greaterThan">
      <formula>5</formula>
    </cfRule>
  </conditionalFormatting>
  <conditionalFormatting sqref="L19">
    <cfRule type="cellIs" dxfId="27" priority="33" operator="lessThan">
      <formula>5</formula>
    </cfRule>
    <cfRule type="cellIs" dxfId="26" priority="34" operator="greaterThan">
      <formula>10</formula>
    </cfRule>
  </conditionalFormatting>
  <conditionalFormatting sqref="L20">
    <cfRule type="cellIs" dxfId="25" priority="31" operator="lessThan">
      <formula>45</formula>
    </cfRule>
    <cfRule type="cellIs" dxfId="24" priority="32" operator="greaterThan">
      <formula>60</formula>
    </cfRule>
  </conditionalFormatting>
  <conditionalFormatting sqref="L37">
    <cfRule type="cellIs" dxfId="23" priority="29" operator="lessThan">
      <formula>1</formula>
    </cfRule>
    <cfRule type="cellIs" dxfId="22" priority="30" operator="greaterThan">
      <formula>5</formula>
    </cfRule>
  </conditionalFormatting>
  <conditionalFormatting sqref="L38">
    <cfRule type="cellIs" dxfId="21" priority="27" operator="lessThan">
      <formula>5</formula>
    </cfRule>
    <cfRule type="cellIs" dxfId="20" priority="28" operator="greaterThan">
      <formula>10</formula>
    </cfRule>
  </conditionalFormatting>
  <conditionalFormatting sqref="L39">
    <cfRule type="cellIs" dxfId="19" priority="25" operator="lessThan">
      <formula>45</formula>
    </cfRule>
    <cfRule type="cellIs" dxfId="18" priority="26" operator="greaterThan">
      <formula>60</formula>
    </cfRule>
  </conditionalFormatting>
  <conditionalFormatting sqref="L58">
    <cfRule type="cellIs" dxfId="17" priority="23" operator="lessThan">
      <formula>1</formula>
    </cfRule>
    <cfRule type="cellIs" dxfId="16" priority="24" operator="greaterThan">
      <formula>5</formula>
    </cfRule>
  </conditionalFormatting>
  <conditionalFormatting sqref="L59">
    <cfRule type="cellIs" dxfId="15" priority="21" operator="lessThan">
      <formula>5</formula>
    </cfRule>
    <cfRule type="cellIs" dxfId="14" priority="22" operator="greaterThan">
      <formula>10</formula>
    </cfRule>
  </conditionalFormatting>
  <conditionalFormatting sqref="L60">
    <cfRule type="cellIs" dxfId="13" priority="19" operator="lessThan">
      <formula>45</formula>
    </cfRule>
    <cfRule type="cellIs" dxfId="12" priority="20" operator="greaterThan">
      <formula>60</formula>
    </cfRule>
  </conditionalFormatting>
  <conditionalFormatting sqref="L78">
    <cfRule type="cellIs" dxfId="11" priority="11" operator="lessThan">
      <formula>1</formula>
    </cfRule>
    <cfRule type="cellIs" dxfId="10" priority="12" operator="greaterThan">
      <formula>5</formula>
    </cfRule>
  </conditionalFormatting>
  <conditionalFormatting sqref="L79">
    <cfRule type="cellIs" dxfId="9" priority="9" operator="lessThan">
      <formula>5</formula>
    </cfRule>
    <cfRule type="cellIs" dxfId="8" priority="10" operator="greaterThan">
      <formula>10</formula>
    </cfRule>
  </conditionalFormatting>
  <conditionalFormatting sqref="L80">
    <cfRule type="cellIs" dxfId="7" priority="7" operator="lessThan">
      <formula>45</formula>
    </cfRule>
    <cfRule type="cellIs" dxfId="6" priority="8" operator="greaterThan">
      <formula>60</formula>
    </cfRule>
  </conditionalFormatting>
  <conditionalFormatting sqref="L97">
    <cfRule type="cellIs" dxfId="5" priority="5" operator="lessThan">
      <formula>1</formula>
    </cfRule>
    <cfRule type="cellIs" dxfId="4" priority="6" operator="greaterThan">
      <formula>5</formula>
    </cfRule>
  </conditionalFormatting>
  <conditionalFormatting sqref="L98">
    <cfRule type="cellIs" dxfId="3" priority="3" operator="lessThan">
      <formula>5</formula>
    </cfRule>
    <cfRule type="cellIs" dxfId="2" priority="4" operator="greaterThan">
      <formula>10</formula>
    </cfRule>
  </conditionalFormatting>
  <conditionalFormatting sqref="L99">
    <cfRule type="cellIs" dxfId="1" priority="1" operator="lessThan">
      <formula>45</formula>
    </cfRule>
    <cfRule type="cellIs" dxfId="0" priority="2" operator="greaterThan">
      <formula>60</formula>
    </cfRule>
  </conditionalFormatting>
  <printOptions horizontalCentered="1"/>
  <pageMargins left="0.15748031496062992" right="0.15748031496062992" top="0.55118110236220474" bottom="0.19685039370078741" header="0.31496062992125984" footer="0.31496062992125984"/>
  <pageSetup paperSize="9" orientation="landscape" r:id="rId1"/>
  <headerFooter>
    <oddHeader>&amp;L&amp;"-,Pogrubiony"ZP/59/2020-DOSTAWA MATERIAŁÓW SZEWNYCH-MODYFIKACJA 3&amp;R&amp;"-,Kursywa"Załącznik nr &amp;"-,Pogrubiona kursywa"2</oddHeader>
  </headerFooter>
  <rowBreaks count="4" manualBreakCount="4">
    <brk id="30" max="16383" man="1"/>
    <brk id="49" max="16383" man="1"/>
    <brk id="71" max="16383" man="1"/>
    <brk id="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PAKIETY-1-5-ZP-MODYFIKACJA1</vt:lpstr>
      <vt:lpstr>PAKIETY-6-16-ZP-59-2020</vt:lpstr>
      <vt:lpstr>PAKIETY-17-39-ZP-MODYFIKACJA1</vt:lpstr>
      <vt:lpstr>PAKIETY-40-44-MODYFIKACJA3</vt:lpstr>
      <vt:lpstr>'PAKIETY-1-5-ZP-MODYFIKACJA1'!Obszar_wydruku</vt:lpstr>
      <vt:lpstr>'PAKIETY-6-16-ZP-59-2020'!Obszar_wydruku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Krzysztof Dopierała</cp:lastModifiedBy>
  <cp:lastPrinted>2021-02-10T08:39:10Z</cp:lastPrinted>
  <dcterms:created xsi:type="dcterms:W3CDTF">2016-11-14T08:12:35Z</dcterms:created>
  <dcterms:modified xsi:type="dcterms:W3CDTF">2021-02-10T08:39:15Z</dcterms:modified>
</cp:coreProperties>
</file>