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5480" windowHeight="9855" tabRatio="940" firstSheet="50" activeTab="61"/>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 name="Pakiet 54" sheetId="54" r:id="rId54"/>
    <sheet name="Pakiet 55" sheetId="55" r:id="rId55"/>
    <sheet name="Pakiet 56" sheetId="56" r:id="rId56"/>
    <sheet name="Pakiet 57" sheetId="57" r:id="rId57"/>
    <sheet name="Pakiet 58" sheetId="58" r:id="rId58"/>
    <sheet name="Pakiet 59" sheetId="59" r:id="rId59"/>
    <sheet name="Pakiet 60" sheetId="60" r:id="rId60"/>
    <sheet name="Pakiet 61" sheetId="61" r:id="rId61"/>
    <sheet name="Pakiet 62" sheetId="62" r:id="rId62"/>
  </sheets>
  <externalReferences>
    <externalReference r:id="rId65"/>
  </externalReferences>
  <definedNames>
    <definedName name="_xlnm.Print_Area" localSheetId="11">'Pakiet nr 12'!$A$1:$J$12</definedName>
    <definedName name="_xlnm.Print_Area" localSheetId="16">'Pakiet nr 17'!$A$1:$J$16</definedName>
    <definedName name="_xlnm.Print_Area" localSheetId="17">'Pakiet nr 18'!$A$1:$J$48</definedName>
    <definedName name="_xlnm.Print_Area" localSheetId="18">'Pakiet nr 19'!$A$1:$J$14</definedName>
    <definedName name="_xlnm.Print_Area" localSheetId="21">'Pakiet nr 22'!$A$1:$J$15</definedName>
    <definedName name="_xlnm.Print_Area" localSheetId="22">'Pakiet nr 23'!$A$1:$J$22</definedName>
    <definedName name="_xlnm.Print_Area" localSheetId="24">'Pakiet nr 25'!$A$1:$J$12</definedName>
    <definedName name="_xlnm.Print_Area" localSheetId="25">'Pakiet nr 26'!$A$1:$J$21</definedName>
    <definedName name="_xlnm.Print_Area" localSheetId="27">'Pakiet nr 28'!$A$1:$J$76</definedName>
  </definedNames>
  <calcPr fullCalcOnLoad="1"/>
</workbook>
</file>

<file path=xl/comments21.xml><?xml version="1.0" encoding="utf-8"?>
<comments xmlns="http://schemas.openxmlformats.org/spreadsheetml/2006/main">
  <authors>
    <author>ppp</author>
  </authors>
  <commentList>
    <comment ref="C8" authorId="0">
      <text>
        <r>
          <rPr>
            <b/>
            <sz val="8"/>
            <rFont val="Tahoma"/>
            <family val="2"/>
          </rPr>
          <t>ppp:</t>
        </r>
        <r>
          <rPr>
            <sz val="8"/>
            <rFont val="Tahoma"/>
            <family val="2"/>
          </rPr>
          <t xml:space="preserve">
</t>
        </r>
      </text>
    </comment>
  </commentList>
</comments>
</file>

<file path=xl/sharedStrings.xml><?xml version="1.0" encoding="utf-8"?>
<sst xmlns="http://schemas.openxmlformats.org/spreadsheetml/2006/main" count="2275" uniqueCount="714">
  <si>
    <t>1.</t>
  </si>
  <si>
    <t>2.</t>
  </si>
  <si>
    <t>3.</t>
  </si>
  <si>
    <t>4.</t>
  </si>
  <si>
    <t>5.</t>
  </si>
  <si>
    <t>6.</t>
  </si>
  <si>
    <t>7.</t>
  </si>
  <si>
    <t>Opis wyrobu</t>
  </si>
  <si>
    <t>j.m.</t>
  </si>
  <si>
    <t>ilość</t>
  </si>
  <si>
    <t>VAT w PLN</t>
  </si>
  <si>
    <t xml:space="preserve">Proponowany kod </t>
  </si>
  <si>
    <t>Asortyment</t>
  </si>
  <si>
    <t>Producent /typ</t>
  </si>
  <si>
    <t>szt.</t>
  </si>
  <si>
    <t xml:space="preserve">szt. </t>
  </si>
  <si>
    <t>Zestaw instrumentarium musi być dostarczony w specjalnych  kontenerach z filtrami umożliwiającymi ich sterylizację i przechowywanie.</t>
  </si>
  <si>
    <t>RAZEM:</t>
  </si>
  <si>
    <t>Śruby do ewentualnego mocowania panewki oraz koszyka pod panewkę rewizyjną Materiał: stop tytanowy. Rozmiary: Ø 6,5mm, długość od 16 do 68mm zmienna co 4mm.</t>
  </si>
  <si>
    <t xml:space="preserve">Wkład polietylenowy: Kształt: symetryczny, asymetryczny lub posterior wall Materiał: wzmocniony polietylen odporny na ścieranie. Rozmiary: Ø wewnętrzna: 22,2mm, 28mm i 32mm </t>
  </si>
  <si>
    <t>Śruby panewkowe tytanowe o średnicy 6,5mm przeznaczone  do mocowania panewek . Różne długości.</t>
  </si>
  <si>
    <t xml:space="preserve">  szt.</t>
  </si>
  <si>
    <t xml:space="preserve">   szt.</t>
  </si>
  <si>
    <t>Śruby ryglujące panewkę Press-fit w różnych rozmiarach.</t>
  </si>
  <si>
    <t>Miski i szpatułki do ręcznego mieszania cementu</t>
  </si>
  <si>
    <t>Panewka rewizyjna bezcementowa stawu biodrowego. Panewka antyluksacyjna dwumobilna typu press-fitt, napylona hydroapatytem. Wkładka polietylenowa stabilizowana przeciwutleniaczem w rozmiarach 22mm i 28mm. Głowa metalowa zatrzaskiwana w wkładce w czterech wielkościach długości szyjki  w rozmiarach 22mm,28mm</t>
  </si>
  <si>
    <t xml:space="preserve">Element udowy </t>
  </si>
  <si>
    <t xml:space="preserve">Element piszczelowy </t>
  </si>
  <si>
    <t xml:space="preserve">Wkładka polietylenowa </t>
  </si>
  <si>
    <t>Końcówka jednorazowego użytku z osłoną do systemu Puls Lavage (użyczenie pistoletu do Puls Lavage dla Zamawiającego na czas trwania kontraktu)</t>
  </si>
  <si>
    <t xml:space="preserve">Trzpień bezcementowy tytanowy, anatomiczny (osobno dla lewego i prawego) z 6- cio stopniową antewersją, w minimum 9 rozmiarach, napylany na całej długości hydroksyapatytem w wersji standardowej i waryzowanej (zwiększający się kąt szyjkowo-trzonowy wraz ze wzrostem rozmiaru trzpienia). Stożek 12/14. Opcjonalnie do wyboru operatora trzpień przynasadowy prosty tytanowy, napylony tylko w części bliższej okładziną tytanową typu Plasma Spray. </t>
  </si>
  <si>
    <t xml:space="preserve">Panewka:
Panewka bezcementowa typu „pressfit”. Wykonana ze stopu tytanu z pokryciem Plasma Spray + HA. Nieznacznie spłaszczona,  posiadająca zgrubienie  na brzegu co pozwola na zwiększenie  kąta nachylenia. Implant powinien występować w min. 11 rozmiarach od 44 mm do 64 mm (średnica zewnętrzna panewki). Czasza panewki lita z zaślepionymi otworami na śruby 6,5 mm, umożliwiającymi dodatkową stabilizację. Zamiennie Panewka z gwintem na obrzeżu oraz panewka z 15 stopniowym nawisem. </t>
  </si>
  <si>
    <t xml:space="preserve">Wkład panewki   wykonany z polietylenu  o wysokiej odporności na ścieranie, wzbogacony w wit. E. Rozmiary wewnętrzne wkładek: -  28mm  i 32 mm  </t>
  </si>
  <si>
    <t xml:space="preserve">Zaślepka do panewki </t>
  </si>
  <si>
    <t xml:space="preserve">Głowa ceramiczna o średnicy 28,32 i 36mm  w 3 długościach. </t>
  </si>
  <si>
    <t xml:space="preserve">Wersja cementowa </t>
  </si>
  <si>
    <t>Ostrza do piły oscylacyjnej System 6 
Szerokość: 25mm, grubość: 0,97-1,07-1,19-1,27, głębokość cięcia: 90mm
Szerokość: 25mm, grubość: 1,27 głębokość cięcia: 100mm</t>
  </si>
  <si>
    <t>Ostrza do piły oscylacyjnej System 6 
Szerokość: 18mm, grubość: 1,19-1,27, głębokość cięcia: 90mm
Szerokość: 18mm, grubość: 1,19-1,27, głębokość cięcia: 100mm</t>
  </si>
  <si>
    <t>Ostrza do piły oscylacyjnej System 6 
Szerokość: 13mm, grubość: 1,07-1,37, głębokość cięcia: 90mm</t>
  </si>
  <si>
    <t>kpl.</t>
  </si>
  <si>
    <t>Zestaw umożliwiający wyprodukowanie zagęszczonego roztworu płytek z własnej krwi obwodowej pacjenta zawiesiny o bardzo wysokiej koncetracji płytek krwi, otrzymywanej tylko w jednym etapie wirowania a następnie aplikacje otrzymanego preparatu w warunkach pola operacyjnego. 
System składa się z pojedynczego sterylnego zestawu do separacji płytek krwi i zawiera: 
(z 10 ml krwi produkuje nie mniej niż 3 ml koncentratu płytkowego) 
• system podwójnej strzykawki 10 ml
• 1 ml roztworu przeciwzakrzepowego 
Instrumenty: wirówka,  pojemniki na tuby separujące krew</t>
  </si>
  <si>
    <t xml:space="preserve">Ostrza do shavera muszą być kompatybilne z shaveremposiadanym przez zamawiającego </t>
  </si>
  <si>
    <t>Gwóźdź śródszpikoway do zaopatrywania złamań trzonu kości udowej. Stalowy kaniulowany oraz tytanowy lity. Pojedyncze ryglowanie w części bliższej. Potrójne statyczne ryglowanie w części dalszej. Gwóźdź uniwersalny. Kąt wygięcia 2000mm. Ryglowanie proksymalne z celownika zewnętrznego .Ryglowanie dystalne z wolnej ręki/.    Srednice 10, 11, 12,13, 14, 15mm długości 240 do 480mm co 40mm dla gwoździ stalowych oraz średnice 8, 9, 10, 11mm dł. 240-480 co 40 dla gwoździ tytanowych. Opcjonalnie gwóźdź o średnicy 12 i 13mm, dł. 600 do specjalnych zastosowań .</t>
  </si>
  <si>
    <t xml:space="preserve">Gwóźdź stalowy </t>
  </si>
  <si>
    <t xml:space="preserve">Zatyczka </t>
  </si>
  <si>
    <t xml:space="preserve">Śruba ryglująca </t>
  </si>
  <si>
    <t xml:space="preserve">Gwóźdz śródszpikowy do stabilizacji złamań trzonu kości piszczelowej. Stalowy kaniulowany oraz tytanowy lity. Potrójne ryglowanie proksymalne z celownika zewnętrznego w płaszczyźnie czołowej. Potrójnie ryglowany statycznie dystalnie w płaszczyźnie czołowej z wolnej ręki. W części bliższej ścięcie mające chronić więzadło właściwe rzepki. Rozmiary: gwóźdź stalowy – śr. 9,10,11,12,13,14mm, dł.: 240 do 405mm co 15mm  Gwoźdź tytanowy: śr. 8,9,10mm długości: 240-405mm co 15mm. Opcjonalnie gwoździe stalowe o średnicy 10,11,12,13mm i dł. 420mm oraz tytanowe osr. 8,9mm i dł 420mmdo specjalnych zastosowań </t>
  </si>
  <si>
    <t>Gwóźdź do stabilizacji złamań bliższej nasady kości ramiennej, tytanowy lity, anatomiczny (prawy ,lewy) ,prosty ,w wersji długiej i krótkiej, w części bliższej cztery otwory dla śrub ryglujących (gwintowane) umożliwiających stabilizację złamań guzka większego, mniejszego, masywu głowy, zapobiegające przemieszczeniom odłamów. W części bliższej wkładka z PEEK-u zapobiegająca wykręcaniu się śrub ryglujących. Wersja krótka w całości pokryta celownikiem. Rozmiary: 150, 220, 250, 280mm; średnica części bliższej 10mm, dalszej 8 (150mm) i 7mm(pozostałe)</t>
  </si>
  <si>
    <t xml:space="preserve">Śruba proksymalna </t>
  </si>
  <si>
    <t>Śruba dystalna</t>
  </si>
  <si>
    <t>Gwóźdź do stabilizacji złamań trzonu kości ramiennej, tytanowy , lity z asymetrycznym końcem, wprowadzany odłokciowo i od głowy kości ramiennej, z zagięciem trzonowo nasadowym 4- stopnie. Możliwość kompresji. W części dalszej otwory ryglujące w dwóch płaszczyznach (AP i strzałkowej). Rozmiary: średnica 7 i 8 mm długości 180, 200, 220,240, 260, 280, 300mm.</t>
  </si>
  <si>
    <t xml:space="preserve">Gwóźdź </t>
  </si>
  <si>
    <t>Gwóźdź śródszpikowy do stabilizacji złamań dalszej nasady kości udowej, wprowadzany odkolanowo. Gwoździe tytanowe, lite z ostrym końcem, cztery otwory ryglujące w części dalszej , dwa w części bliższej.. Rozmiary : śr. 10, 11,12 mm  do dł 240mm pokryte celownikiem. Możliwość zastosowania nakrętek poprawiających stabilizację w kości osteoporotycznej mocowanych na 2-ch śrubach części dalszej.</t>
  </si>
  <si>
    <t>Śruba ryglująca 4,5 mm</t>
  </si>
  <si>
    <t>Śruba ryglująca 6 mm</t>
  </si>
  <si>
    <t>Gwintowana osłona</t>
  </si>
  <si>
    <t>Stabilizacja dynamiczna do zespalania złamań szyjki kości udowej- składająca się  z  anatomicznej płytki udowej o kącie 130 stopni, teleskopowych wkrętów do kości  gąbczastej dł. 70- 110 mm oraz wkrętów ryglujących 35-60mm</t>
  </si>
  <si>
    <t xml:space="preserve">Płytka </t>
  </si>
  <si>
    <t xml:space="preserve">Stabilizacja dynamiczna do zespalania złamań przez i międzykrętarzowych kości udowej- składająca się z śruby doszyjkowej o zmiennej długości od 65mm do 145mm (włącznie), śruby kompresyjnej, płytek mocujących o kątach szyjkowo - trzonowych 135,140,145,150 stopni, z owalnymi otworami na 4,5 mm śruby mocujące . Płytki (dla kątów szyjkowo trzonowych 135 i 150 stopni) od 2 do 12 otworów włącznie ( zakres długości od 48 mm do 208mm włącznie- </t>
  </si>
  <si>
    <t>Śruba teleskopowa</t>
  </si>
  <si>
    <t>Śruba ryglująca</t>
  </si>
  <si>
    <t xml:space="preserve"> </t>
  </si>
  <si>
    <t>Śruby kaniulowane ze stopu tytanu o średnicy 4,5 mm i minimum 4 długościach od 35 do 50 mm.</t>
  </si>
  <si>
    <t>Śruby kaniulowane ze stopu tytanu o średnicy 7,2 mm i minimum 10 długościach od 50 do 100 mm.</t>
  </si>
  <si>
    <t>Klamry ze stopu tytanu o średnicy 1,5 mm dostępne w minimum 5 szerokościach od 6 do 14 mm i długościach od 14 do 18 mm.</t>
  </si>
  <si>
    <t>Klamry ze stopu tytanu o średnicy 2,5 mm dostępne w minimum 4 szerokościach od 14 do 30 mm i długościach od 16 do 40 mm.</t>
  </si>
  <si>
    <t>szt</t>
  </si>
  <si>
    <t>Komponent udowy przynajmniej w trzech rozmiarach dla każdej ze stron z możliwością dokręcenia przedłużek offsetowych zarówno w wersji cementowanej jak i bezcementowej przynajmniej w dwóch długościach i trzech średnicach dla każdej wersji. Bloczki dystalne jak i tylno-dystalne o grubościach 4mm,8mm,12mm zapewniające uzupełnienie ubytków kostnych po stronie udowej</t>
  </si>
  <si>
    <t>Przedłużka udowa cementowana</t>
  </si>
  <si>
    <t>Przedłużka udowa bezcementowa</t>
  </si>
  <si>
    <t>Bloczek udowy dystalny</t>
  </si>
  <si>
    <t>Bloczek udowy tylno-dystalny</t>
  </si>
  <si>
    <t>Komponent piszczelowy uniwersalny przynajmniej w trzech rozmiarach z możliwością dokręcenia przedłużek offsetowych zarówno w wersji cementowanej jak i bezcementowej przynajmniej w dwóch długościach i trzech średnicach dla każdej wersji. Podkładki augmentacyjne pod komponent piszczelowy  o grubościach 4mm,8mm,12mm,16mm.</t>
  </si>
  <si>
    <t>Komponent udowy</t>
  </si>
  <si>
    <t>Komponent piszczelowy</t>
  </si>
  <si>
    <t>Przedłużka piszczelowa bezcementowa</t>
  </si>
  <si>
    <t>Przedłużka piszczelowa cementowana</t>
  </si>
  <si>
    <t>Podkładka piszczelowa</t>
  </si>
  <si>
    <t>Łącznik udowy</t>
  </si>
  <si>
    <t xml:space="preserve">Wkładka polietylenowa rotacyjna o wzmocnionej odporności na działające siły przez zastosowanie metalowego rdzenia, stabilizowana z możliwością związania  protezy do systemu zawiasowego poprzez użycie metalowego pinu, w trzech rozmiarach i pięciu grubościach od 12 do 31 mm dla każdego rozmiaru </t>
  </si>
  <si>
    <t>Cement:Ręczny ( niewymagający użycia pompy próżniowej) ,hermetyczny system do próżniowego mieszanie i podawania cementu , z cementem 1x 60g z gentamycyną ( proporcja proszku do płynu 3:1) umieszczonym fabrycznie wewnątrz mieszalnika.</t>
  </si>
  <si>
    <t>GROTOWKRĘTY SCHANZA                                                                                                                              Stalowy z ostrzem typu trójgraniec , końcówka trójkątna.        Ø 4,0- 4,5 długość 120-180mm</t>
  </si>
  <si>
    <t>Drut prowadzący do wkrętów kaniulowanych   Ø 7,0  -  Ø  2,0</t>
  </si>
  <si>
    <t>Drut prowadzący do śrub kaniulowanych     Ø 4,5 -  Ø 1mm</t>
  </si>
  <si>
    <t>PODKŁADKI STALOWE  Ø3,7- 4,5  x 10</t>
  </si>
  <si>
    <t>PODKŁADKI STALOWE  Ø16 x 7,0</t>
  </si>
  <si>
    <t>PODKŁADKI STALOWE Ø10 x 5,5</t>
  </si>
  <si>
    <t>PODKŁADKI STALOWE Ø 15 x 5,5</t>
  </si>
  <si>
    <t>GWÓŹDŹ ŚRÓDSZPIKOWY ENDERA- S    Ø 4,5mm - moletowany od 34-46cm</t>
  </si>
  <si>
    <t>PŁYTKA KOSTNA WĄSKA, CIENKA, STALOWA- 10,2 x 2,5 -otwory 4,5mm- 5-7 otworowa</t>
  </si>
  <si>
    <t>PŁYTA KĄTOWA 120 °-130 °, ramię szyjkowe 30-50mm w kształcie „V”- 9mm, 3 otwory</t>
  </si>
  <si>
    <t>PŁYTA KĄTOWA 120 °-130 °, ramię szyjkowe 30-50mm w kształcie „V”-9mm,  4 otwory</t>
  </si>
  <si>
    <t>PŁYTA KĄTOWA 130 °- ramię szyjkowe 50-70mm w kształcie „H” -16mm, 4 otwory- płyta samodociskowa</t>
  </si>
  <si>
    <t>Wiertło Ø 3.2 – L 180mm</t>
  </si>
  <si>
    <t>Wiertło kaniulowane  5,0/2,2x230m</t>
  </si>
  <si>
    <t>Wiertło kaniulowane   2,5/ 1,2</t>
  </si>
  <si>
    <t>Wiertło kaniulowane   3,2/ 1,2</t>
  </si>
  <si>
    <t>WKRĘTAK SZEŚCIOKĄTNY kaniulowany   3,5</t>
  </si>
  <si>
    <t>GROT STEINMANNA
Stalowy z ostrzem typu trójgraniec, końcówka kwadratowa    Ø  4,0 -4,5-długość: 180- 250 mm</t>
  </si>
  <si>
    <t>GWÓŹDŹ KIRSCHNERA
Stalowy z ostrzem typu trójgraniec dł. 310mm - Ø 1,4 - 2,2</t>
  </si>
  <si>
    <t>GWÓŹDŹ KIRSCHNERA
Stalowy z ostrzem typu trójgraniec gwintowany  dł. 250mm - Ø 2,2</t>
  </si>
  <si>
    <t xml:space="preserve">Wkręty tytanowe stabilizujące przeszczep kostno-więzadłowo-kostny w rekonstrukcji przedniego więzadła krzyżowego
 sterylne, pojedynczo pakowane w podwójnej  warstwie z nalepką informujacą o dacie przydatności i numerze identyfikacyjnym umożliwiającym  udokumentowanie wszczepienia  implantu u pacjenta.
</t>
  </si>
  <si>
    <t xml:space="preserve">a. do stabilizacji w kanale udowym o wymiarach: </t>
  </si>
  <si>
    <t>b. do stabilizacji w kanale piszczelowym o wymiarach:</t>
  </si>
  <si>
    <t xml:space="preserve">Wkręty PEEK stabilizujące przeszczep kostno-więzadłowo-kostny w rekonstrukcji przedniego więzadła krzyżowego
 sterylne, pojedynczo pakowane w podwójnej  warstwie z nalepką informujacą o dacie przydatności i numerze identyfikacyjnym umożliwiającym  udokumentowanie wszczepienia  implantu u pacjenta
</t>
  </si>
  <si>
    <t>Do zestawu wymagane jest instrumentarium .</t>
  </si>
  <si>
    <t>śruba tytanowa, częściowo gwintowana Śr. 3.73 dł od 30 mm do 42 mm</t>
  </si>
  <si>
    <t>Sterylny zestaw do szycia łąkotek złożony z 4 podłużnych implantów o wymiarze 5 x 1 mm wykonanych z materiału PEEK. Cztery implanty fabrycznie załadowanych na jednorazowy aplikator. Aplikatory dostępne  w dwóch zagięciach do wyboru : 0 i 15 stopni. Implanty połączone za pomocą mocnej nitki w rozmiarze "# 0". Aplikator posiadający system blokowania nici oraz zadawania napięcia pomiędzy wszczepianymi implantami.  System zaopatrzony w samozaciskający się węzeł z kontrolowanym dociskiem. Zestaw fabrycznie wyposażony w jednorazową kaniulę prowadzącą mocowaną na igle aplikatora, chroniącą implanty przed uszkodzeniem podczas wprowadzania igły aplikatora do stawu i służącą do pomiaru wielkości uszkodzenia.</t>
  </si>
  <si>
    <t xml:space="preserve">System do rekonstrukcji więzadła krzyżowego przedniego 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20mm do 50mm i skoku co 5mm. Strona piszczelowa stabilizowana guzikiem wykonanym z tytanu o średnicy 14mm lub 11mm. Możliwość zastosowania  biowchłanialnych śrub o średnicach od 7 do 11 mm i długościach od 20 do 35 mm  z trójfosforanem wapnia. Sterylny zestaw zawiera komplet nici służących do opracowania przeszczepu.System umożliwiający zastosowanie nawigacji komputerowej bez użycia CT
do rekonstrukcji ACL oraz techniki jedno lub dwupęczkowej.
</t>
  </si>
  <si>
    <t xml:space="preserve">Zestaw jednopęczkowy
Strona udowa stabilizacja za pomocą płytki tytanowej o wymiarach  4mmx12mm i pętli poliestrowej (płytka niezwiązana fabrycznie na trwałe z pętlą  poliestrową).Strona piszczelowa stabilizowana guzikiem wykonanym z tytanu o średnicy 14mm dostarczanym w sterylnym zestawie wraz z kompletem nici służących do opracowania przeszczepu. System umożliwiający zastosowanie nawigacji komputerowej bez użycia CT do rekonstrukcji ACL techniką jednopęczkową.
</t>
  </si>
  <si>
    <t xml:space="preserve">Zestaw jednopęczkowy do mocowania piszczelowego
Mocowanie przeszczepu po stronie  piszczelowej: Sterylny zestaw zawierajacy guzik wykonany z tytanu o średnicy 14mm wraz z kompletem nici. 
</t>
  </si>
  <si>
    <t>Mocowanie przeszczepu po stronie udowej przy pomocy podwójnej pętli poliestrowej o długościach od  20mm do 50mm i skoku co 5mm , fabrycznie związanej z płytką tytanową o  wymiarach 4mmx12mm</t>
  </si>
  <si>
    <t>Klamry stalowe waryzyjące do osteotomii podstawy o szerokości 8 i 10 mm z kątem 26o i 90o</t>
  </si>
  <si>
    <t xml:space="preserve">Tytanowe śruby typu „snap off” do osteotomii Weil’a o średnicy 2 mm i długościach od 11 do 14 mm </t>
  </si>
  <si>
    <t xml:space="preserve">Tytanowe śruby kompresyjne, kaniulowane, samogwintujące o średnicy 2,5 mm i długościach od 10 do 28 mm (skok co 2 mm) </t>
  </si>
  <si>
    <t xml:space="preserve">Wartość brutto </t>
  </si>
  <si>
    <t>Wartość netto</t>
  </si>
  <si>
    <t>Cena jednostkowa netto PLN</t>
  </si>
  <si>
    <t>Cement kostny z gentamycyną w opakowaniach 40g, stosunek proszku do płynu 3:1 o wysokiej lub/i niskiej lepkości do wyboru przez Użytkownika;</t>
  </si>
  <si>
    <t>Śruba doszyjkowa</t>
  </si>
  <si>
    <t>Śruba kompresyjna</t>
  </si>
  <si>
    <t>Panewka rewizyjna cementowa stawu biodrowego. Panewka antyluksacyjna dwumobilna . Wkładka polietylenowa stabilizowana przeciwutleniaczem w rozmiarach 22mm i 28mm. Głowa metalowa zatrzaskiwana w wkładce w czterech wielkościach długości szyjki  w rozmiarach 22mm,28mm</t>
  </si>
  <si>
    <t>kpl</t>
  </si>
  <si>
    <t>Śruba do kośi gąbczastej lub/i korowej (do decyzji śródoperacyjnej) , tytanowa, o niskoprofilowej główce dostosowanej do mocowania płytki do osteotomii</t>
  </si>
  <si>
    <t>Płytka PEEK do osteotmi piszczeli wraz z kpl wkrętów do kości korowej i gąbczastej PEEK</t>
  </si>
  <si>
    <t xml:space="preserve">Wkład ceramiczny symetryczny wykonany z ceramiki wzmocnionej azotkiem cyrkonu, średnica wewnętrzna28mm,  32mm i 36mm, rozmiary 48-68 co 2mm; </t>
  </si>
  <si>
    <t>Część udowa anatomiczna ( lewa i prawa ) wykonana z chromokobaltu przynajmniej w 7 rozmiarach dla każdej ze stron. Możliwość zaoferowania dodatkowych( oprócz standardowych) – wąskich rozmiarów elementu udowego.
Część piszczelowa uniwersalna, wykonana z chromokobaltu , modularna ( nie związana na stałe z wkładką polietylenową) przynajmniej w 9 rozmiarach z możliwością zastosowania elementów przedłużających i podkładek augmentacyjnych o grubościach 4mm i 8mm.
Wkładka polietylenowarealizująca 3 stopniowe, fabryczne tyłopochylenie, dostępna w grubościach 10mm, 12mm, 14mm, 16mm , przynajmniej w 5 rozmiarach dla każdej grubości. Sterylizowana promieniami beta. Mocowana na zasadzie zatrzaskowej. Możliwość zastosowania wkładki pogłębionej. Dostępne wkładki pogłębione  UC
W wersji ze stabilizacją tylną mocowana dodatkową śrubą do części piszczelowej. 
Resekcja części piszczelowej do wyboru: śródszpikowo lub zewnętrznie. Retrakcyjny system pomiaru szpary stawowej w wyproście i zgięciu. 
Endoproteza musi dawać możliwość śródoperacyjnego wyboru wersji z zachowaniem lub bez zachowania PCL. Instrumentarium musi współpracować z kinematycznym systemem nawigacji komputerowej ( bez użycia CT ) .</t>
  </si>
  <si>
    <t>Przedmiot zamówienia</t>
  </si>
  <si>
    <t>Wartość netto PLN</t>
  </si>
  <si>
    <t>Stawka VAT (%)</t>
  </si>
  <si>
    <t xml:space="preserve">Wartość brutto PLN </t>
  </si>
  <si>
    <t>System do rekonstrukcji więzadła pobocznego, przyśrodkowego kolana system MCL</t>
  </si>
  <si>
    <t>Plastyczna, obustronnie tępo zakończona, niklowo-srebrowa igła o dł. 20 cm z "oczkiem",  do przeprowadzania implantu przez tunele kostne i tkanki miękkie.</t>
  </si>
  <si>
    <t xml:space="preserve">System fiksacyjny (klamra + skobel) o wym. 6mm x 23mm </t>
  </si>
  <si>
    <t xml:space="preserve">Tytanowa śruba (kaniulowana, interferencyjna). Obły, „miękki” gwint śruby i stożkowaty koniec zapewniający stabilizację implantu bez możliwości jego uszkodzenia. Szerokość zaoblonego gwintu – nie mniejsza niż 0,8 mm.
</t>
  </si>
  <si>
    <t>SUMA</t>
  </si>
  <si>
    <t>Implanty tytanowe  do rekonstrukcji dolnej części komleksu torebkowo więzadłowego w niestabilnościach stawu ramienno-łopatkowego w.g Laterjet</t>
  </si>
  <si>
    <t xml:space="preserve">Panewka bezcementowa press-fit tytanowa pokryta porowatym tytanem, z otworami lub bez, o rozmiarach średnicy zewnętrznej 38 mm do 66mm, z wkręcaną zaślepką otworu panewki po jej osadzeniu w opcji hemisferycznej oraz panewka bezcementowa wkręcana, tytanowa, hemisferyczna z  otworami do dodatkowej stabilizacji z samocentrującym się gwintem, o rozmiarach średnicy zewn. 46-66mm ze skokiem co 2mm .  Kształt panewki : hemisfera z trzema otworami.  Materiał : stop tytanowy, Pokrycie: piaskowany tytan lub hydroksyapatyt    
                                                       </t>
  </si>
  <si>
    <t>Wkład polietylenowy o średnicy wewn. 22,2, 28,32, 36mm, neutralny lub z offsetem 4mm oraz dodatkowo z 10-cio stopniowym stropem w rozmiarach minimum 38-66mm.</t>
  </si>
  <si>
    <t>Wkład ceramiczny / opcjonalnie metalowy o średnicy wewn. 28mm,32 i 36 mm i średnicy zewnętrznej analogicznej do rozmiarów panewek.</t>
  </si>
  <si>
    <t xml:space="preserve">podkładki udowe </t>
  </si>
  <si>
    <t>podkładki piszczelowe</t>
  </si>
  <si>
    <t>adaptor 5 i 7 stopniowy do trzpienia udowego ze śrubą</t>
  </si>
  <si>
    <t>Taca piszczelowa tytanowa cementowa</t>
  </si>
  <si>
    <t>trzpień przedłużający piszczelowy 75, 115, 150 mm bezcementowy</t>
  </si>
  <si>
    <t>trzpień przedłużający udowy o długości 75, 115,150 mm bezcementowy</t>
  </si>
  <si>
    <t>Komponent udowy CoCr, anatomiczny z wycięciem PCL, cementowy minimum w 4 rozmiarach</t>
  </si>
  <si>
    <t>Wkładka polietylenowa mocowana zatrzaskowo do pełnej stabilizacji  o grubości 10mm do 30mm dla każdego z rozmiarów; oraz wkładka  polietylenowa o grubości od 10 do 30 mm kompatybilna z rotacyjną tacą piszczelową .</t>
  </si>
  <si>
    <t xml:space="preserve">9. </t>
  </si>
  <si>
    <t>Element piszczelowy stawu kolanowego cementowany,kompatybilny z wkładką rotacyjną, umożliwiający zastosowanie trzpieni przedłużających oraz kołnierzy piszczelowych bezcementowych niwelujących ubytki kostne w minimum 5 rozmiarach.</t>
  </si>
  <si>
    <t>Wersja hybrydowa</t>
  </si>
  <si>
    <t xml:space="preserve">Trzpień tytanowy bezcementowy ,  w kształcie klina o przekroju prostokątnym, zwężający się dystalnie, porowaty na całej powierzchni wraz z modularną szyjką umożliwiającą niezależną regulację długości kończyny, offsetu i antetorsji dla każdego rozmiaru trzpienia.Dostępny w minimum 9 rozmiarach. Wsztskie typy szyjek o różnych pochyleniach powinny być dostepne przynajmniej w 2 długościach. Stożek  szyjki 12/14. Trzpień przedłużony w przynajniej w 9 rozmiarach, do decyzji śródoperacyjnej. </t>
  </si>
  <si>
    <t>Trzpień tytanowy bezcementowy,monoblok,  w kształcie klina o przekroju prostokątnym, zwężający się dystalnie, porowaty na całej powierzchni w minimum 9 rozmiarach, stożek szyjki 12/14.</t>
  </si>
  <si>
    <t>Wkład polietylenowy do głów o średnicy  28 mm,32mm,  w wersji standard i z 10-15 stopniową nadbudową antyluksacyjną</t>
  </si>
  <si>
    <t>Głowa: CoCr o średnicy, 28 mm 32mm, minimum w 4 długościach szyjki na konus 12/ 14,</t>
  </si>
  <si>
    <t xml:space="preserve">Śruby interferencyjne o średnicach: 6mm, 7mm i 8mm w długościach: 30mm, 35mm i 40mm </t>
  </si>
  <si>
    <r>
      <t xml:space="preserve">Płaska, bioneutralna taśma wykonana z poliestru tetraftalenowego (wytrzymałość mech. 480 N), (wym. 10mm x </t>
    </r>
    <r>
      <rPr>
        <b/>
        <sz val="10"/>
        <color indexed="17"/>
        <rFont val="Arial"/>
        <family val="2"/>
      </rPr>
      <t>600</t>
    </r>
    <r>
      <rPr>
        <sz val="10"/>
        <color indexed="8"/>
        <rFont val="Arial"/>
        <family val="2"/>
      </rPr>
      <t xml:space="preserve">mm).
Zgrzewane, płaskie końce taśmy zapobiegają jej strzępieniu i abrazji.
Otwarta siatkowata struktura utkania implantu umożliwiająca przerastanie go elementami tkanki łącznej.
</t>
    </r>
  </si>
  <si>
    <t xml:space="preserve">taśma z włókien poliestrowych w ksztłcie litery 'Y:" :                 (symetryczne) o przekroju ramion  8mm i 2 x 6 mm  –  długości minimum 450 mm .                                                                                       (asymetryczne) o przekroju ramion  8mm, 6mm i 5 mm- długości minimum 350 mm
</t>
  </si>
  <si>
    <t>Opis przedmiotu zamówienia</t>
  </si>
  <si>
    <t>Sterylny zestaw do szycia łąkotek złożony z 7 podłużnych implantów o wymiarze 5 x 1 mm wykonanych z materiału PEEK. Siedem implantów fabrycznie załadowanych na jednorazowy aplikator. Aplikatory dostępne w dwóch zagięciach do wyboru : 0 i 15 stopni. Implanty połączone za pomocą mocnej nitki w rozmiarze "0". Aplikator posiadający system blokowania nici oraz zadawania napięcia pomiędzy wszczepianymi implantami.  System zaopatrzony w samozaciskający się węzeł z kontrolowanym dociskiem. Zestaw fabrycznie wyposażony w jednorazową kaniulę prowadzącą mocowaną na igle aplikatora ,chroniącą implanty przed uszkodzeniem podczas wprowadzania igły aplikatora do stawu i służącą do pomiaru wielkości uszkodzenia.</t>
  </si>
  <si>
    <t xml:space="preserve">Ostrza wielorazowego użytku o długości 13 cm, pakowane sterylnie, pojedynczo, oznaczone różnymi  kolorami dla ich łatwiejszych identyfikacji, nie wymagające stosowania adapterów łączących ostrza   z rękojeści ą shavera. Kryza ostrza  zaopatrzona we wskaźniki ilości użyć/sterylizacji. Ostrza dostępne w rozmiarach: 3,5mm, 4,2mm, 4,5mm, 5,5 do wyboru </t>
  </si>
  <si>
    <t>Proteza zawiasowaq umozliwiające zgięcie oraz ruch rotacyjny w rotacji  zewnętrznej  10 stopni i wewnętrznej 10  stopni</t>
  </si>
  <si>
    <t>Końcówka jednoazowego użytku z osłoną do systemu Pulse Lavage (użyczenie  wielorazowej rękojeści przewodu do Pulse Lavage dla zamawiającego na czas trwania kontraktu).</t>
  </si>
  <si>
    <t>Ostrza jednorazowego użycia do posiadanego przez Zamawiającego shavera artroskopowego firmy Linvatec, długość części roboczej ostrza 8 cm i 13 cm, ostrza pakowane sterylnie pojedynczo w opakowaniach zbiorczych po 5 sztuk z rodzaju. Ostrza dostępne w rozmiarach : 2, 0 mm; 2, 9 mm;</t>
  </si>
  <si>
    <t xml:space="preserve">Trzpień krótki przynasadowy, wykonany z litego stopu tytanu w 2/3 części bliższej pokryty czystym tytanem o porowatej strukturze i dodatkowo fosforanem wapnia (μCaP). Dostępny w 8 rozmiarach i dwóch nachyleniach szyjka-trzpień: 130st. i 135st.; opcjonalnie wersja modularna składająca się z trzpieni w min. 7 rozmiarach oraz modularnej częsci szyjkowej ze stożkiem 12/14 dostępna w rozmiarach umożliwiających niezależną modulację długości kończyny, offsetu i kąta szyjkowo-trzonowego oraz ante i retrotorsji. W zestawie instrumentarium wymagane do ewentualnego usunięcia trzpienia. </t>
  </si>
  <si>
    <t>Głowa ceramiczna wykonana z ceramiki wzmocnionej azotkiem cyrkonu, średnica zewnętrzna 28mm- 3 długości szyjki oraz 32mm, 36 mm- 4 długości szyjki na  stożek 12/14.</t>
  </si>
  <si>
    <t>Część bliższa</t>
  </si>
  <si>
    <t>Część dalsza</t>
  </si>
  <si>
    <t>Śruby ryglujące w rozmiarach 24mm-60mm (włącznie)</t>
  </si>
  <si>
    <t>Augmenty panewkowe umożliwiające wypełnienie ubytków panewkowych w przypadkach rewizyjnych i dysplastycznych. Implanty wykonane ze stopu tytanu: w min. 6 rozmiarach ( w zakresie 48-68mm) i 5-u wysokościach dla każdego rozmiaru (12-30mm) o takiej samej średnicy krzywizny zewnętrznej i wewnętrznej. Implanty przeznaczone do implantacji z panewką bezcementową lub cementowaną. Każdy z implantów musi umożliwiać mocowanie przynajmniej 2 śrubami gąbczastymi 6,5mm. System umożliwiający zastosowanie w kombinacji z panewką o średnicy równej rozmiarowi implantu oraz o 4mm większej i mniejszej.</t>
  </si>
  <si>
    <t xml:space="preserve">Brzeszczot szybkozłączny do piły Acculan 3Ti: Długość 10mm, szer. 10mm, szer. cięcia 0,5mm
Długość 25mm, szer. 5 i 15mm, szerokość cięcia 0.5mm
Długość 35mm, szer. 10 i 20mm, szer. cięcia: 0.8mm
Długość 50mm, szer. 10, 15, 20, 25, 30mm, szer. cięcia: 0.9mm </t>
  </si>
  <si>
    <t>Brzeszczoty szybkozłączne do piły Acculan 3Ti: Długość 50mm, szer. 10,15,20,25,30mm, grub. 0,5 i 0,7mm szer. Cięcia 0,8 i 0,9mm
Długość 65mm szer.: 20,25,30,40mm szer. cięcia 0.9mm</t>
  </si>
  <si>
    <t>Brzeszczoty szybkozłączne do piły Acculan 3Ti: Długość 75mm, szer. 9mm, grub. 1.27mm
Długość 90mm, szer. 13.5mm, grub. 1.47 i 1.27mm; szer. 13mm, grub. 0.89, 1.00 i 1.27mm; szer. 19mm, grub. 0.89, 1.00, 1.19, 1.27 i 1.37mm</t>
  </si>
  <si>
    <t>Gwóźdź śródszpikowy do stabilizacji złamań bliższej nasady kości udowej. Gwóźdź tytanowy, lity; w części bliższej pin derotacyjny ( wkręcany do gwoździa ) i śruba teleskopowa ( składająca się z uniwersalnej części zakończonej gwintem i tulei prowadzącaej o zmiennej długości); w części dalszej dwa otwory ryglujące: dynamiczny i statyczny ( gwoździe o długości 180 i 220mm ) lub w wersji długiej - trzy otwory statyczne ( umieszczone w płaszczyźnie czołowej ). Rozmiary: długość 220mm ( kąt szyjkowo trzonowy- 125, 130, 135 stopni) średnica 10,12mm; długość 180mm ( kąt szyjkowo trzonowy- 130, 135 stopni), średnica 10, 12, 14mm oraz gwoździe anatomiczne - długie ( prawy i lewy ) z 10 stopniową antetorsją oraz 125 i 130 stopniowymi kątami szyjkowo trzonowymi o długościach 260, 300, 340, 380, 420, 460mm o średnicy 10mm.</t>
  </si>
  <si>
    <t>Gwóźdź 1x</t>
  </si>
  <si>
    <t>Zatyczka 1x</t>
  </si>
  <si>
    <t>Śruba ryglująca 2x</t>
  </si>
  <si>
    <t>Pin derotacyjny 1x</t>
  </si>
  <si>
    <t>Tuleja 1x</t>
  </si>
  <si>
    <t>Śruba doszyjkowa 1x</t>
  </si>
  <si>
    <t>Wiertło śr. 4,5 - L 130-180mm</t>
  </si>
  <si>
    <t>Komponent udowy hipoalergiczny</t>
  </si>
  <si>
    <t>Przedłużka udowa cementowana hipoalergiczna</t>
  </si>
  <si>
    <t>Przedłużka udowa bezcementowa hipoalergiczna</t>
  </si>
  <si>
    <t>Bloczek udowy dystalny hipoalergiczny</t>
  </si>
  <si>
    <t>Bloczek udowy tylno-dystalny hipoalergiczny</t>
  </si>
  <si>
    <t>Komponent piszczelowy hipoalergiczny</t>
  </si>
  <si>
    <t>Przedłużka piszczelowa bezcementowa hipoalergiczna</t>
  </si>
  <si>
    <t>Przedłużka piszczelowa cementowana hipoalergiczna</t>
  </si>
  <si>
    <t>Podkładka piszczelowa hipoalergiczna</t>
  </si>
  <si>
    <t>Łącznik udowy hipoalergiczny</t>
  </si>
  <si>
    <t>Komponent udowy modularny prawy/lewy w rozmiarach 2,4,6,8,10</t>
  </si>
  <si>
    <t>Taca piszczelowa modularna w rozmiarach: 2,4,6,8,10</t>
  </si>
  <si>
    <t>Wkład polietylenowy z zaciskiem w rozmiarach 2 (8,11,14mm), 4 (8,11,14mm), 6 (8,11,14mm), 8 (8,11,14mm), 10 (8,11,14mm)</t>
  </si>
  <si>
    <t>Trzpień cementowy o długościach 95, 120, 160mm</t>
  </si>
  <si>
    <t>Trzpień bezcementowy w rozmiarach 10 (95mm), 12 (95,120,160,200mm), 14 (95,120,160,200mm), 16 (95,120,160,200mm), 18 (120,160,200mm), 20 (120,160,200mm)</t>
  </si>
  <si>
    <t>Trzpień offsetowy 3,7mm w rozmiarach: 10(95mm), 12(95,120,160mm), 14 (95,120,160mm), 16 (95,120,160mm), 18(120,160mm), 20(120,160mm)</t>
  </si>
  <si>
    <t>Podkładka piszczelowa w rozmiarach: 2(5,10mm), 4(5,10mm), 6(5,10mm), 8(5,10mm), 10(5,10mm)</t>
  </si>
  <si>
    <t>Podkładka piszczelowa RL/LM w rozmiarach 2,4,6,8,10 (15mm)</t>
  </si>
  <si>
    <t>Podkładka piszczelowa LL/RM w rozmiarach 2,4,6,8,10 (15mm)</t>
  </si>
  <si>
    <t>Podkładka udowa posteriol w rozmiarach 2(5,10mm), 4(5,10mm), 6(5,10mm), 8(5,10mm), 10(5,10mm)</t>
  </si>
  <si>
    <t>Podkładka udowa dystalna w rozmiarach 2(5,10,15mm), 4(5,10,15mm), 6(5,10,15mm), 8(5,10,15mm), 10(5,10,15mm)</t>
  </si>
  <si>
    <t xml:space="preserve">1. </t>
  </si>
  <si>
    <t xml:space="preserve">Kaniula gwintowana z obturatorem do zabiegów artroskopowych średnica 8-8.5 mm i długość 76-90 mm, sterylne , jednorazowego użytku. </t>
  </si>
  <si>
    <t xml:space="preserve">Zestaw  implantów do techniki przezskórnej z dwoma tulejami i znajdującymi się w nich implantami wraz z pobijakiem w komplecie . Wymagane rozmiary: 1,5 mm x 16 mm; 1,5 mm x 18 mm; 1,5 mm x 20 mm; 1,5 mm x 25 mm.   </t>
  </si>
  <si>
    <r>
      <t>Cena jednostkowa netto PLN</t>
    </r>
    <r>
      <rPr>
        <b/>
        <vertAlign val="superscript"/>
        <sz val="10"/>
        <color indexed="8"/>
        <rFont val="Arial"/>
        <family val="2"/>
      </rPr>
      <t>1</t>
    </r>
  </si>
  <si>
    <r>
      <t>Wartość netto PLN</t>
    </r>
    <r>
      <rPr>
        <b/>
        <vertAlign val="superscript"/>
        <sz val="10"/>
        <color indexed="8"/>
        <rFont val="Arial"/>
        <family val="2"/>
      </rPr>
      <t>2</t>
    </r>
    <r>
      <rPr>
        <b/>
        <sz val="10"/>
        <color indexed="8"/>
        <rFont val="Arial"/>
        <family val="2"/>
      </rPr>
      <t xml:space="preserve"> (1x3)</t>
    </r>
  </si>
  <si>
    <r>
      <t>Wartość brutto PLN (4+5)</t>
    </r>
    <r>
      <rPr>
        <b/>
        <vertAlign val="superscript"/>
        <sz val="10"/>
        <color indexed="8"/>
        <rFont val="Arial"/>
        <family val="2"/>
      </rPr>
      <t>3</t>
    </r>
  </si>
  <si>
    <t>Implanty blokujące zatokę stępu. Implanty wykonane ze stopu tytaniowego w rozmiarach co najmniej 0d 7 do 12 mm ( skok co 1 mm).Implanty kaniulowane , gwint na całej długości śruby . Otwory umożliwiajace przerost tkanek.</t>
  </si>
  <si>
    <t>1a</t>
  </si>
  <si>
    <t>1b</t>
  </si>
  <si>
    <t>33a</t>
  </si>
  <si>
    <t>33b</t>
  </si>
  <si>
    <t>34a</t>
  </si>
  <si>
    <t>Płyta anatomiczna do bliższej nasady kosci udowej. Płytka anatomiczna o kształcie zmniejszajacym kontakt z koscia, blokujaco - kompresyjna do bliższej nasady kosci udowej.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Płyty w wersji z hakiem i bez haka na kretarz wiekszy. Materiał stal.
- płyty hakowe do bliższej nasady kosci udowej, długosc od 133 do 385mm, od 2 do 16 otworów w trzonie i 2 otwory w głowie płytki, płyty uniwersalne.
- płyty do bliższej nasady kosci udowej (bez haka), długosc od 139 do 391mm, od 2 do 16 otworów w trzonie i 3 otwory w głowie płytki, płyty lewe i prawe.</t>
  </si>
  <si>
    <t>Sruba blokowana średnicy 5.0 mm,samogwintujaca, 
gniazdo srubokreta szesciokatne 3.5mm, długość 14-90mm. Materiał stal.</t>
  </si>
  <si>
    <t>Sruba blokowana średnicy 5.0 mm, okoloprotezowa, 
gniazdo srubokreta szesciokatne 3.5mm, długość 8-18mm. Materiał stal.</t>
  </si>
  <si>
    <t>Sruba blokujaca kaniulowana, kaniulowana konikalna LCP sr. 5.0 i 7.3 mm,samotnaca, pełny i niepełny gwint, gniazdo srubokreta szesciokatne 4.0 mm. Materiał stal</t>
  </si>
  <si>
    <t>Nakładka kompresyjna do sruby konikalnej kaniulowanej sr. 5.0mm, 
samotnaca, gniazdo srubokreta szesciokatne 4.0 mm, stal</t>
  </si>
  <si>
    <t>Sruba korowa średnicy 4,5mm - samogwintujaca, gniazdo srubokreta
szesciokatne 3.5, długość 14-100mm. Materiał stal.</t>
  </si>
  <si>
    <t>Śruba blokowana średnicy 3,5mm, samogwintująca, gniazdo śrubokręta sześciokątne 2.5mm, długość 10-60mm. Materiał stal.</t>
  </si>
  <si>
    <t>Płyta wygieta anatomicznie, blokujaco – kompresyjna niskoprofilowa oraz o zmniejszonym kontakcie z koscia. Płyta
wyposażona w otwory dwufunkcyjne nie wymagajace zaslepek/przejsciówek, blokujaco – kompresyjne z możliwoscia zastosowania srub blokujacych lub korowych/gabczastych ( kompresja miedzyodłamowa ). Płyty wyposażone w  podłużny otwór blokujaco – kompresyjny umożliwia elastycznosc pionowego pozycjonowania płytki. Otwory owalne gwintowane z możliwoscia zastosowania alternatywnie srub blokowanych w płytce i korowych/gabczastych 4.5/5.0mm. Sruby blokujace wkrecane za pomoca srubokreta dynamometrycznego 4,0Nm. Sruby blokowane w płycie samogwintujace i samotnace/samogwinujace z gniazdami szesciokatnymi i gwiazdkowymi.
Płyty wygiete szerokie - długosc od 12 do 18 otworów – od 229 do 336mm. Materiał stal.</t>
  </si>
  <si>
    <t>Płytka prosta, tubularna, blokujaco – kompresyjna. Płyta wyposażona w otwory dwufunkcyjne nie wymagajace zaslepek/przejsciówek, blokujaco – kompresyjne z możliwoscia zastosowania srub blokujacych lub korowych/gabczastych ( kompresja miedzyodłamowa ). Na koncach płyty otwory umożliwiajace wstepna stabilizacje drutami Kirschnera. Otwory owalne gwintowane z możliwoscia zastosowania alternatywnie srub blokowanych w płytce i korowych/gabczastych średnicy 3.5/4mm. Sruby blokujace wkrecane za pomoca srubokreta dynamometrycznego 1,5Nm. Sruby blokowane w płycie samogwintujace i samotnace/samogwinujace z gniazdami szesciokatnymi i gwiazdkowymi.
- płyty proste: Długosc od 4 do 12 otworów – od 59 do 163mm.
- płyty tubularne (półkoliste): Długosc od 2 do 11 otworów - od 28 do 148mm
Materiał stal.</t>
  </si>
  <si>
    <t>Płytka anatomiczna o kształcie zmniejszajacym kontakt z koscia blokujaco - kompresyjna do złaman trzonu oraz w bocznej czesci obojczyka, Płyta do złaman w bocznej czesci obojczyka posiada w czesci bocznej w otwory gwintowane oraz otwory dwufunkcyjne nie wymagajace zaslepek/przejsciówek z możliwoscia zastosowania srub blokujacych lub zwykłych ( kompresja miedzyodłamowa ). Płyta do złaman trzonu obojczyka wyposażona w otwory dwufunkcyjne nie wymagajace zaslepek/przejsciówek, blokujaco – kompresyjne z możliwoscia zastosowania srub blokujacych lub zwykłych ( kompresja miedzyodłamowa ). W głowie płyty do bocznej czesci obojczyka zageszczone otwory prowadzace sruby pod różnymi katami – w różnych kierunkach o sr.2.4/2.7mm. Głowa płyty o zmniejszonym profilu i kształcie dopasowanym do anatomii. Otwory dwufunkcyjne - kombinownane, gwintowane w czesci blokujacej i gładkie w czesci kompresyjnej z możliwoscia zastosowania
alternatywnie srub blokowanych w płytce i korowych/gabczastych 3.5/4mm. Sruby blokujace wkrecane za pomoca srubokreta dynamometrycznego 0,8Nm i 1,5Nm. Sruby blokowane w płycie samogwintujace z gniazdami szesciokatnymi i gwiazdkowymi. Płyty o długosciach od 69mm do 135mm, ilosc otworów od 3 do 8 na trzonie i 6 otworów w głowie płyty. Płyty lewe/prawe. Materiał stal.</t>
  </si>
  <si>
    <t>Płytka hakowa anatomiczna o kształcie zmniejszajacym kontakt z koscia blokujaco - kompresyjna do złaman w obrebie obojczyka, Płyta do złaman w bocznej czesci oraz trzonu obojczyka, wyposażona w czesci bocznej w hak o różnej wysokosci, na płycie otwory dwufunkcyjne nie wymagajace zaslepek/przejsciówek, gwintowane w czesci blokujacej i gładkie w czesci kompresyjnej z możliwoscia zastosowania srub blokujacych lub zwykłych ( kompresja miedzyodłamowa ). W głowie płyty dwa równoległe otwory kombinowane. Otwory owalne gwintowane z możliwoscia zastosowania alternatywnie srub blokowanych w płytce i korowych/gabczastych średnicy 3.5/4mm. Sruby blokujace wkrecane za pomoca srubokreta dynamometrycznego 1,5Nm. Sruby blokowane w płycie średnicy 3,5mm samogwintujace i samotnace/samogwinujace z gniazdami szesciokatnymi i gwiazdkowymi. Ilosc otworów od 4 do 7 na trzonie. Głebokosc haka 12, 15 i 18mm. Płyty lewe/prawe. Materiał stal</t>
  </si>
  <si>
    <t xml:space="preserve">Płytka anatomiczna o kształcie zmniejszajacym kontakt z koscia, blokujaco - kompresyjna do bliższej nasady kosci ramiennej. Na trzonie płyty otwory dwufunkcyjne nie wymagajace zaslepek/przejsciówek, blokujaco – kompresyjne z możliwoscia zastosowania srub blokujacych lub korowych/gabczastych ( kompresja miedzyodłamowa ), podłużny otwór blokujaco – kompresyjny umożliwia elastycznosc pionowego pozycjonowania płytki. W głowie płyty otwory prowadzace sruby pod różnymi katami – w różnych kierunkach oraz otwory umożliwiajace wstepna stabilizacje drutami Kirschnera oraz przyszycie nicmi elementów stożka rotatora. Płyta w czesci trzonowej wyposażona w podciecia zmniejszajace kontakt z koscia a w czesci głowowej wyposażona w zmniejszony profil oraz wyciecia ułatwiajace przeprowadzenie nici do przyszycia elementów stożka rotatora. W czesci dalszej płytki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gwizadkowymi. 
Sruby wprowadzane w głowe kosci ramiennej przez płyte
za pomoca celownika. 
Długosc od 90mm do 270mm, ilosc otworów od 3 do 12. 
Materiał stal.
</t>
  </si>
  <si>
    <t>Płytki anatomiczne o kształcie zmniejszajacym kontakt z koscia blokujaco - kompresyjna do dalszej nasady kosci ramiennej. Mocowane od strony przysrodkowej lub przedniobocznej. Na trzonie płyty otwory dwufunkcyjne nie wymagajace zaslepek/przejsciówek, gwintowane w czesci blokujacej i gładkie w czesci kompresyjnej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głowie płyty zagęszczone otwory zbudowane z czterech kolumn gwintowanych z możliwością zastosowania śrub blokowanych zmiennokatowo z odchyleniem od osi w każdym kierunku 15 stopni o średnicy 2,7 mm, z gwintowana główka lub alternatywnie standardowe śruby korowe o średnicy 2,4 mm. Płyta tylnoboczna w wariancie bez i z bocznym podparciem i kompresja kłykci. Płyta przyśrodkowa w wariantem z i bez przedłużenia. W części trzonowej płytki otwory owalne gwintowane z możliwością zastosowania alternatywnie śrub blokowanych w płytce i korowych/gąbczastych. Płyta tylnoboczna w wariancie bez i z bocznym podparciem i kompresja kłykci. W czesci trzonowej płytki otwory owalne gwintowane z możliwoscia zastosowania alternatywnie srub blokowanych w płytce i korowych/gabczastych 3.5/4mm. Sruby blokujace wkrecane za pomoca srubokreta dynamometrycznego 2.4/2.7 – 0,8Nm, 3,5-1,5Nm. Sruby blokowane w płycie samogwintujace (2.4-3,5) i samotnace/samogwintujace (3,5mm) z gniazdami szesciokatnymi i gwiazdkowymi. Sruby wprowadzane w głowe kosci ramiennej przez płyte 
za pomoca celownika. Płyty przysrodkowe o długosci od 59mm do 201mm, ilosc otworów od 3 do 14. Płyty przednioboczne o długosci od 65mm do 208mm,
ilosc otworów od 3 do 208mm, ilosc otworów od 3 do 14. Materiał stal.</t>
  </si>
  <si>
    <t>Płytka anatomiczna rekonstrukcyjna o kształcie zmniejszajacym kontakt z koscia, blokujaco - kompresyjna do wyrostka łokciowego, Na trzonie z podcieciami bocznymi i od spodu płyty, otwory dwufunkcyjne nie wymagajace zaslepek/przejsciówek, gwintowany w czesci blokujacej i gładki w czesci kompresyjnej z możliwoscia zastosowania srub blokujacych lub zwykłych ( kompresja miedzyodłamowa ), podłużny otwór blokujaco – kompresyjny umożliwiajacy elastycznosc poziowego pozycjonowania płytki. W głowie płyty zageszczone otwory prowadzace sruby blokowane 3,5mm pod różnymi katami – w różnych kierunkach oraz otwory pod druty Kirschnera. Głowa płyty o zmniejszonym profilu i kształcie dopasowanym do anatomii wyrostka łokciowego z pojedynczym otworem na ramieniu z możliwoscia dogiecia/odciecia. Instrumentarium wyposażone w specjalny bloczek celownika mocowany do głowy płyty umożliwiajacy łatwe nawiercanie otworów oraz wkrecania srub/drutów Kirschnera. W czesci trzonowej płytki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gwizadkowymi. Długosc od 86mm do 216mm, 
ilosc otworów od 2 do 12 na trzonie i 8 otwory w głowie płyty. 
Płyty prawe i lewe. Materiał stal</t>
  </si>
  <si>
    <t>Płytka anatomiczna rekonstrukcyjna o kształcie zmniejszajacym kontakt z koscia, blokujaco - kompresyjna do wyrostka łokciowego,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Ilosc otworów w płycie od 2 do 12 o długosci 73-211mm .Płyty prawe i lewe. Materiał: Stal</t>
  </si>
  <si>
    <t>Płyta grzbietowa do dalszej nasady kosci promieniowej z otworami blokowanymi w płycie zmienno-katowymi. Płytka dłoniowa - anatomiczna o kształcie zmniejszajacym kontakt z koscia, blokujaco - kompresyjna do dalszej nasady kosci promieniowej. Na trzonie płyty otwory dwufunkcyjne nie wymagajace zaslepek/przejsciówek,
blokujaco – kompresyjne z możliwoscia zastosowania srub blokujacych lub korowych ( kompresja miedzyodłamowa ), podłużny otwór blokujaco – kompresyjny umożliwia elastycznosc pionowego pozycjonowania płytki. W głowie płyty otwory prowadzace sruby z owalna gwintowana głowa 2.4mm-blokowane wielokatatowo z odchyleniem kierunku
prowadzenia sruby od głównej osi o 15st. w każdym kierunku. Otwory w głowie płyty zbudowane z czterech kolumn gwintowanych z min. czterema zwojami gwintu. Możliwosc zastosowania srub blokowanych w płycie 2.4/2.7 wprowadzanych w osi otworów w głowie płyty. W czesci dalszej płytki otwory owalne gwintowane z możliwoscia zastosowania alternatywnie srub blokowanych w płytce i korowych 2.4/2,7mm. Instrumentarium wyposażone w celownik okreslajacy 
maksymalne odchylenie kierunku sruby od osi. 
Sruby blokowane w płycie wkrecane przy pomocy srubokreta
 dynamometrycznego 0,8Nm. Sruby blokowane w płycie 
i korowe samogwintujace z gniazdami gwizadkowymi. 
Płyty płyta dłoniowa pozastawowa głowa 4 i 5 otwory, 
trzon 3 i 5 otworów, płyta dwukolumnowa dłoniowa, 
głowa 6 i 7otworów, trzon 2,3 i 4 otworowa, płyty prawe i lewe. Materiał stal.</t>
  </si>
  <si>
    <t>Płytka anatomiczna do bliższej nasady kości promieniowej. Płytka anatomiczna o kształcie zmniejszającym kontakt z kością, blokująco-kompresyjna do bliższej nasady kości promieniowej. Płytki o kształcie dopasowanym do złamań szyjki jak i głowy kości promieniowej.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płyty otwory prowadzące śruby pod różnymi kątami- w różnych kierunkach o średnicy 2,4/2,7mm. W części dalszej płytki otwory owalne gwintowane z możliwością zastosowania alternatywnie śrub blokowanych w płytce i korowych 2,0/2,4/2,7mm. Śruby blokowane w płytce samogwintujące z gniazdami gwiazdkowymi wkręcane za pomocą śrubokręta dynamometrycznego 0,8Nm Dł. płyt od 2 do 4 otworów w trzonie i od 5 do 6 otworów w głowie płytki, płyty głowowe prawe i lewe, szyjkowe uniwersalne. Materiał stal</t>
  </si>
  <si>
    <t>Płyta anatomiczna do złaman w obrebie bliższego konca kosci piszczelowej. 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3.5mm oraz otwory do wstepnej stabilizacji drutami Kirschnera, w czesci dalszej płytki otwory owalne gwintowane z możliwoscia zastosowania alternatywnie srub blokowanych w płytce i korowych/gabczastych 3.5/4.0. Sruby blokowane w płycie samogwintujace oraz samotnace/samogwintujace z gniazdami szesciokatnymi i gwizadkowymi wkrecane przy pomocy srubokreta dynamometrycznego 1,5Nm. 
- płyty do bliższego konca kosci piszczelowej boczne, długości od 81 do 237mm, od 5 do 16 otworów w trzonie i 7 otworów w głowie płytki, płyty prawe i lewe.
- płyty do bliższego konca kosci piszczelowej przysrodkowe,
 długości od 93 do 301mm, od 4 do 20 otworów w trzonie 
i 5 otworów w głowie płytki, płyty prawe i lewe. 
Materiał stal</t>
  </si>
  <si>
    <t xml:space="preserve">Płytka anatomiczna o kształcie zmniejszajacym kontakt z koscia, blokujaco - kompresyjna do dalszej nasady kosci piszczelowej od strony przedniobocznej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2,7/3.5 mm oraz otwory do wstepnej stabilizacji drutami Kirschnera.  W czesci dalszej płytki otwory owalne gwintowane z możliwoscia zastosowania alternatywnie srub blokowanych w płytce i korowych 3.5. Sruby blokowane w płycie (2,7/3,5mm) samogwintujace oraz samotnace/samogwintujace z gniazdami szesciokatnymi i gwiazdkowymi wkrecane przy pomocy srubokreta dynamometrycznego 1,5Nm.
Różne rodzaje płyt:
- płyta anatomiczna do dalszej nasady kosci piszczelowej od strony przedniobocznej, płyty prawe i lewe, długosc od 80 do 288mm, od 5 do 21 otworów w trzonie i 6 otworów w głowie płytki
- płyta anatomiczna do dalszej nasady kosci piszczelowej 
od strony przysrodkowej z dodatkowym podparciem 
i bez kostki przysrodkowej, płyty prawe i lewe, 
długosc od 117 do 252mm (z podparciem) i od 109 do 246mm
 (bez podparcia), od 4 do 14 otworów w czesci trzonowej 
i 9/8 otworów w głowie płytki. Płyty bez dodatkowego podparcia
dostepne z dużym i małym anatomicznym wygieciem w odcinku
 dalszym. Materiał stal. </t>
  </si>
  <si>
    <t>Płytki anatomiczne o kształcie zmniejszajacym kontakt z koscia blokujaco - kompresyjna do dalszej nasady kosci strzałkowej. Mocowane od strony tylnobocznej lub bocznej. Na trzonie płyty otwory dwufunkcyjne nie wymagajace zaslepek/przejsciówek, blokujaco – kompresyjne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czesci trzonowej płytki otwory owalne gwintowane z możliwoscia zastosowania alternatywnie
srub blokowanych w płytce i korowych/gabczastych 3.5/4mm. Sruby blokujace wkrecane za pomoca srubokreta dynamometrycznego 2.4/2.7 – 0,8Nm, 3,5-1,5Nm. Sruby blokowane w płycie samogwintujace średnicy 2.4-3,5 i samotnace/samogwintujace z gniazdami szesciokatnymi i gwiazadkowymi. Płyty boczne o długosci od 73mm do 229mm, ilosc otworów na trzonie od 3 do 15, na głowie 5 otworów. Płyty tylnoboczne o długosci od 77mm do 233mm, 
ilosc otworów od 3 do 15, na głowie 8 otworów. Materiał stal.</t>
  </si>
  <si>
    <t>Płyty anatomiczne o kształcie zmniejszajacym kontakt z koscia, blokujaco - kompresyjne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5,0mm oraz otwory do wstepnej stabilizacji drutami Kirschnera. W czesci dalszej płytki otwory owalne gwintowane z możliwoscia zastosowania alternatywnie srub blokowanych w płytce   i korowych/gabczastych 4.5/5.0. Sruby blokowane w płycie lite i kaniulowane (5.0), samogwintujace oraz samotnace/samogwintujace z gniazdami szesciokatnymi i gwizadkowymi wkrecane przy pomocy srubokreta dynamometrycznego 4,0Nm.
- płyty do bliższej nasady kosci piszczelowej boczne 4.5/5.0, długości od 82 do 262mm, od 4 do 14 otworów w trzonie   i 5 otworów w głowie płytki, płyty prawe i lewe.
- płyty do bliższej nasady kosci piszczelowej przysrodkowe
4.5/5.0, długości od 106 do 322mm,od 4 do 16 otworów 
w trzonie i 5 otworów w głowie płytki, płyty prawe i lewe.  
Materiał stal.</t>
  </si>
  <si>
    <t>Płytka anatomiczna o kształcie zmniejszajacym kontakt z koscia, blokujaco - kompresyjna do dalszej nasady kosci udowej i bliższej nasady kosci piszczelowej zakładana w technice małoinwazyjnej.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5.0mm W czesci dalszej płytki otwory owalne gwintowane z moż liwoscia zastosowania alternatywnie srub blokowanych w płytce i korowych/gabczastych 4.5/5.0. Sruby blokowane w płycie lite i kaniulowane (5.0), samogwintujace oraz samotnace/samogwintujace z gniazdami szesciokatnymi i gwizadkowymi wkrecane przy pomocy srubokreta dynamometrycznego 4,0Nm. Instrumentarium
wyposażone w przezierne dla promieni RTG celowniki mocowane do płyty umożliwiajace przezskórne wkrecanie srub przez płyte. Płyty udowe długości od 156 do 316mm, od 5 do 13 otworów i piszczelowe długości od 140 do 300mm, 
od 5 do 13 otworów płyty prawe i lewe. Materiał stal.</t>
  </si>
  <si>
    <t>Płyta anatomiczna do kłykci kosci udowej wprowadzane technika minimalnie inwazyjna. Płytka anatomiczna o kształcie zmniejszajacym kontakt z
koscia, blokujaco - kompresyjna do dalszej nasady kosci udowej.j.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 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Sruby kompresyjne kaniulowane,
konikalne o srednicy 5.0/7,3mm oraz nakładki kompresyjne kaniulowane do srub konikalnych 5.0 umożliwiajace kompresje miedzykłykciowa.
Instrumentarium wyposażone w przezierne dla promieni RTG celowniki mocowane do płyty umożliwiajace przezskórne wkrecanie srub przez płyte. Płyty do dalszej nasady kosci udowej boczne, długosc od 170 do 458mm, od 6 do 22 otworów w trzonie i 5 otworów w głowie płytki, płyty prawe i lewe. Materiał stal.</t>
  </si>
  <si>
    <t>System do osteotomii i urazów w obrebie bliższej i dalszej nasady kosci udowej oraz u dzieci i młodocianych.Płytka anatomiczna o kształcie zmniejszajacym
kontakt z koscia, blokujaco - kompresyjna do dalszej nasady kosci udowej wykonana ze stali implantowej. Na trzonie płyty otwory dwufunkcyjne nie wymagajace zaslepek/przejsciówek, blokujaco – kompresyjne z możliwoscia zastosowania srub blokujacych lub korowych/gabczastych ( kompresja miedzyodłamowa ). W głowie płyty otwory prowadzace sruby blokujace doszyjkowo – sruby 3,5 i 5.0 mm oraz otwory do wstepnej stabilizacji drutami Kirschnera. Płyty do bliższej nasady kości udowej z okreslonym
katem prowadzenia srub doszyjkowych - 100º, 110º , 120º , 130º, 140º oraz 150º . Płyty do dalszej nasady kości udowej z okreslonym katem prowadzenia srub kłykciowych 90º. W czesci trzonowej płytki otwory owalne gwintowane z możliwoscia zastosowania alternatywnie srub blokowanych w płytce i korowych/gabczastych 3.5 oraz 4.5. Sruby blokowane w płycie (3,5 i 5,0mm) samogwintujace oraz samotnace/samogwintujace z gniazdami szesciokatnymi i gwizadkowymi wkrecane przy pomocy srubokreta dynamometrycznego 1,5Nm/4,0Nm. Materiał stal</t>
  </si>
  <si>
    <t>Płytka rekonstrukcyjna o niskim profilu blokujaco - kompresyjna do złaman kosci pietowej, Otwory dwufunkcyjne w płycie LCP nie wymagajace zaslepek/przejsciówek, blokujaco – kompresyjne z możliwoscia zastosowania srub blokujacych lub zwykłych ( kompresja miedzyodłamowa ). „Koralikowy” kształt płyty – owalne obrysy poszczególnych segmentów płyty, wszystkie krawedzie zaokraglone. Otwory gwintowane w płycie LCP z możliwoscia zastosowania alternatywnie srub blokowanych w płytce i korowych 3.5mm i 2,7mm. Sruby blokujace wkrecane za pomoca srubokreta dynamometrycznego 1,5Nm. Sruby blokowane w płycie samogwintujace i samotnace/samogwinujace z gniazdami szesciokatnymi i gwizadkowymi. Kompletne instrumentarium wyposażone w specjalistyczne narzedzia do przycinania i wyginania płyt. Materiał stal .</t>
  </si>
  <si>
    <t>Śruba korowa średnicy 3,5mm - samogwintująca, gniazdo śrubokręta sześciokątne 2.5, długość 10-60mm. Materiał stal.</t>
  </si>
  <si>
    <t>Śruba blokowana średnicy 2,7mm - samogwintująca, gniazdo śrubokręta gwiazdkowe, długość 10-60mm. Materiał stal.</t>
  </si>
  <si>
    <t>Śruba blokowana zmiennokątowo średnicy 2,7mm - samogwintująca, gniazdo śrubokręta gwiazdkowe, długość 10-60mm. Materiał stal.</t>
  </si>
  <si>
    <t>Śruba korowa średnicy 2,7mm - samogwintująca, gniazdo śrubokręta gwiazdkowe, długość 10-60mm. Materiał stal.</t>
  </si>
  <si>
    <t>Śruba blokowana zmiennokątowo, średnicy 2,4mm, samogwintujaca, gniazdo srubokreta gwiazdkowe, długość 8-30mm. Materiał stal.</t>
  </si>
  <si>
    <t>Śruba blokowana średnicy 2,4mm, samogwintujaca, gniazdo srubokreta gwiazdkowe, długość 8-30mm. Materiał stal.</t>
  </si>
  <si>
    <t>Śruba korowa średnicy 2,4mm - samogwintująca, gniazdo śrubokręta gwiazdkowe, długość 6-40mm. Materiał stal.</t>
  </si>
  <si>
    <t>Stabilizator zewnętrzny duży złożony z prętów  bezpiecznych  dla rezonansu magnetycznego wykonanych z włókna węglowego o średnica 11mm, długości od 100 do 650mm sztuk 10.  
Zaciski wykonane z lekkiego stopu tytanu, bezpieczne dla rezonansu magnetycznego (z oznaczeniami na klamrach), samozatrzaskowe. Zaciski  samomocujący,  samotrzymający z możliwościa blokowania do połączeń pręt-grotowkręt sztuk 10 .  Zaciski zatrzaskowy,  samomocujący,  samotrzymający z możliwościa blokowania i repozycji w każdej płaszczyźnie oddzielnie na pręcie prowadzącym oraz kąta pochylenia i obrotu wokół własnej osi,  dwu-funkcyjne umożliwiające łączenie grot-grot oraz grot-pręt sztuk 8.  Grotowkręty Schanza, stalowe, samogwintujace i samowiercące o średnicy 5,0mm długości  od 100 do 250mm sztuk 16.</t>
  </si>
  <si>
    <t xml:space="preserve">Zaciski wykonane z lekkiego stopu tytanu, bezpieczne dla rezonansu magnetycznego (z oznaczeniami na klamrach), samozatrzaskowe. Zaciski  samomocujący,  samotrzymający z możliwością blokowania do połączeń pręt-grotowkręt.  </t>
  </si>
  <si>
    <t xml:space="preserve">Zaciski zatrzaskowy,  samomocujący,  samotrzymający z możliwościa blokowania i repozycji w każdej płaszczyźnie oddzielnie na pręcie prowadzącym oraz kąta pochylenia i obrotu wokół własnej osi,  dwu-funkcyjne umożliwiające łączenie grot-grot oraz grot-pręt.  </t>
  </si>
  <si>
    <t>Pręty  bezpieczne  dla rezonansu magnetycznego wykonane z włókna węglowego o średnicy 11mm.</t>
  </si>
  <si>
    <t>Grotowkręty Schanza, stalowe,  samogwintujace i samowiercące o średnicy 5,0mm.</t>
  </si>
  <si>
    <t>Stabilizator zewnetrzny sredni złożony z klamer uniwersalnych, pojedynczych oraz pretów łaczacych.
Klamry wykonane z lekkiego stopu tytanu, bezpieczne dla rezonansu magnetycznego (z oznaczeniami na klamrach), samozatrzaskowe. Klamry uniwersalne stabilizatorów dwu-funkcyjne umożliwiajace łaczenie grot-grot oraz grot-pret. Klamry pojedyncze stabilizatorów umożliwiajace łaczenie grot-pret. Możliwosc użycia klamer wielorzedowych - umożliwiajace łaczenie kilka grotów- jeden/dwa prety. Prety bezpieczne dla rezonansu magnetycznego, wykonane z włókna weglowego srednica 8mm.</t>
  </si>
  <si>
    <t xml:space="preserve">Pręty  bezpieczne  dla rezonansu magnetycznego wykonane z włókna węglowego o średnicy 8mm. </t>
  </si>
  <si>
    <t>Grotowkręty Schanza, stalowe, samogwintujace i samowiercące o średnicy 4,0-5,0mm.</t>
  </si>
  <si>
    <t>Stabilizator zewnetrzny mały złożony z klamer uniwersalnych, pojedynczych oraz pretów łaczacych.
Klamry wykonane z lekkiego stopu tytanu, bezpieczne dla rezonansu magnetycznego (z oznaczeniami na klamrach), samozatrzaskowe. Klamry uniwersalne stabilizatorów dwu-funkcyjne umożliwiajace łaczenie grot-grot oraz grot-pret. Klamry pojedyncze stabilizatorów umożliwiajace łaczenie grot-pret. Możliwosc użycia klamer wielorzedowych - umożliwiajace łaczenie kilka grotów- jeden/dwa prety. Prety bezpieczne dla rezonansu magnetycznego, wykonane z włókna weglowego srednica 4mm.</t>
  </si>
  <si>
    <t>Grotowkręty Schanza, stalowe, samogwintujace i samowiercące o średnicy 2,5-4,0mm.</t>
  </si>
  <si>
    <t>33c</t>
  </si>
  <si>
    <t>33d</t>
  </si>
  <si>
    <t>34b</t>
  </si>
  <si>
    <t>34c</t>
  </si>
  <si>
    <t>34d</t>
  </si>
  <si>
    <t>35a</t>
  </si>
  <si>
    <t>35b</t>
  </si>
  <si>
    <t>35c</t>
  </si>
  <si>
    <t>35d</t>
  </si>
  <si>
    <t>Płytka dynamiczna kłykciowa (DCS) od 6 do 22 otworów, dł. 118-374mm</t>
  </si>
  <si>
    <t>śruba kompresyjna DHS/DCS</t>
  </si>
  <si>
    <t>Płytka dynamiczna biodrowa (DHS) od 2 do 20 otworów, dł. 48-340mm</t>
  </si>
  <si>
    <t>Tytanowa płyka do epifizjodezy kończyny dolnej o dł. 12-16mm</t>
  </si>
  <si>
    <t>Wkręt kaniulowany tytanowy, samowiercący φ 4,5mm</t>
  </si>
  <si>
    <t>Allograft do rekonstrukcji więzadła krzyżowego przedniego</t>
  </si>
  <si>
    <t>Głowa kości udowej cała, bez szyjki</t>
  </si>
  <si>
    <t>op.</t>
  </si>
  <si>
    <t>OPIS PRZEDMIOTU ZAMÓWIENIA - Implanty do epifizjodezy kończyny dolnej</t>
  </si>
  <si>
    <t>OPIS PRZEDMIOTU ZAMÓWIENIA - Gruz kostny do rewizyjnych zabiegów ortopedycznych</t>
  </si>
  <si>
    <t>OPIS PRZEDMIOTU ZAMÓWIENIA - Syntetyczny substytut kości</t>
  </si>
  <si>
    <t>System do pulsacyjnego czyszczenia tkanki kostnej. Jednorazowy, sterylny system posiadający możliwość chwilowego, impulsywnego zwiększenia mocy. System nie wymaga użycia sprężonego powietrza (zarówno ze ściany jak i z butli) zapewnia zarówno płukanie jak i ssanie. Możliwość zaoferowania systemu zasilanego bateryjnie.</t>
  </si>
  <si>
    <t>8a</t>
  </si>
  <si>
    <t>Tytanowe płytki o grubości 1,3 mm, wstepnie zagieta pod katem 5 °. Płytki anatomiczne : prawe i lewe ( minimum 5 -otworowe), w przynajmniej 5 rozmiarach ( 40mm,45mm,50mm,55mm) ze znacznikiem wskazującym poziom artrosdezy i otworem kompresyjnym. Płytki zaopatrzone w dodatkowe ramię od strony paliczka, umożliwiajace wprowadzenie sruby w miejscu artrodezy.</t>
  </si>
  <si>
    <t>Tytanowe śruby samogwintujące o średnicy 2,7mm i długościach od 9mm- 40mm</t>
  </si>
  <si>
    <t>Płytka tytanowa "L", anatomiczna :prawa i lewa, grubości 2mm,długość 35-40 mm 4 otworowa + minimum 2 otwory pod drut Kirschnera</t>
  </si>
  <si>
    <t>Płytka tytanowa "T", anatomiczna :prawa i lewa, grubości 2mm, długość 35-40mm 4 otworowa + minimum 2 otwory pod drut Kirschnera</t>
  </si>
  <si>
    <t>śruby korow</t>
  </si>
  <si>
    <t>Śruba korowa o śr. 2,5mm w długościach 12-28mm</t>
  </si>
  <si>
    <t>Śruba blokowana o śr. 2,5mm w długościach 12-28mm</t>
  </si>
  <si>
    <t xml:space="preserve">Biowchłanialne, sterylnie pakowane implanty- strzałki z główką do stabilizacji drobnych fragmentów chrzęstnych/ kostnych w technice artroskopowej. Implanty wykonane z 96L/4D PLA w technologii Self Reinforced.                                                Wymagany czas wchłaniania między 24 a 36 miesięcy.                                                                                                            Wymagany czas pełnego podtrzymywania stabilizowanego fragmentu pomiędzy 20 a 50 tygodni od implantacji.
Wymagane rozmiary 1,5 mm x 16 mm; 1,5 mm x 20 mm; 1,5 mm x 25 mm; 2,4 x 16 mm; 2,4 x 25 mm; 2,4 x 35 mm; 2,4 x 45 mm.
</t>
  </si>
  <si>
    <t>Płytka tytanowa  zarówno z prostym, jak i kątowym zębem do implantacjiw osteotomii korekcyjnej piszczelowej  z 4 otworami  na śruby z mocowaniem samoblokującym, sterylna</t>
  </si>
  <si>
    <t>Stabilizacja dynamiczna do zespalania złamań bliższej i dalszej nasady kości udowej- składająca się z śruby doszyjkowej o zmiennej długości  , śruby kompresyjnej, płytek mocujących o kątach szyjkowo - trzonowych 130-150 stopni 95 stopni, z owalnymi otworami na 4,5 mm śruby mocujące . Płytki (dla kątów szyjkowo trzonowych 130-150) oraz do dalszej nasady k.udowej (o kącie 95 stopni) od 2 do 12 otworów włącznie ( zakres długości od 48 mm do 208mm włącznie.</t>
  </si>
  <si>
    <t xml:space="preserve">Wiertło z oczkiem kompatybilne z instrumentarium </t>
  </si>
  <si>
    <t>drut prowadzacy kompatybilny z implantem</t>
  </si>
  <si>
    <t>1c</t>
  </si>
  <si>
    <t xml:space="preserve">Miękka kotwica do naprawy  stożka rotatorów, wykonana z plecionki poliestrowej, na sterylnym podajniku. Średnica 2,8-2,9mm. </t>
  </si>
  <si>
    <t xml:space="preserve">Miękka kotwica do barku , wykonana z plecionki poliestrowej, na sterylnym podajniku. Średnica 1,4-1,5 mm. </t>
  </si>
  <si>
    <t xml:space="preserve"> - Implanty do rekonstrukcji więzadła krzyżowego przedniego</t>
  </si>
  <si>
    <t>OPIS PREZDMIOTU ZAMÓWIENIA</t>
  </si>
  <si>
    <t>Panewka bezcementowa typu press-fit, wykonana z tytanu, o kształcie spłaszczonej hemisfery, podwójnie napylona tytanem i pokryta hydroksyapatytem, posiadająca min. 4 otwory na śruby, dostępna min. W 12 rozmiarach od 44mm do 66m co 2mm.</t>
  </si>
  <si>
    <t>Głowy ceramiczne typu Biolox Delta w rozmiarze φ 32mm i 36mm</t>
  </si>
  <si>
    <t>Syntetyczny substytut kości składający się z trójfosforanu wapnia w postaci bloczka o wymiarach 2cmX1cmX1cm</t>
  </si>
  <si>
    <t>Syntetyczny subtytut kości składający się z trójfosforanu wapnia w postaci bloczka o wymiarach 1cmX1cmX1cm</t>
  </si>
  <si>
    <t>Śruba tytanowa dostosowana do mocowania płytki  w osteotomii przodostopia o średnicy 2,3 mm i długosci od 10 mm do 30 mm</t>
  </si>
  <si>
    <t>Śruba tytanowa kaniulowana dostosowana do mocowania płytki  w osteotomii przodostopia o średnicy 2,3 mm i długosci od 10 mm do 30 mm</t>
  </si>
  <si>
    <t>Miękka uniwersalna kotwica z igłami tnącymi lub okrągłymi wykonana z plecionki poliestrowej, na sterylnym krótkim podajniku śr. 2,9mm. Nici różnokolorowe wzmocnione - do zabiegów otwartych</t>
  </si>
  <si>
    <t>Sterylny jednorazowy zestaw instrumentarium  : płaszcz, wiertło o obturator - do pozycji 1 i 2</t>
  </si>
  <si>
    <t>Bezwęzłowy system do naprawy więzowzrostu barkowo-obojczykowego składający się z guzika tytanowego o śr. 10mm oraz ostro zakończonej z jednej strony płytki tytanowej, połączonej z samozaciskową, bezwęzłową i regulowana pętlą polietylenową. W zestawie nić prowadząca implant.</t>
  </si>
  <si>
    <t>Wiertło kaniulowane 4,5mm - do pozycji 6</t>
  </si>
  <si>
    <t>Sterylny (jednorazowy) zestaw instrumentarium: płaszcz, popychacz, wiertło 4,5mm</t>
  </si>
  <si>
    <t>Tytanowa płytka anatomiczna do implatacji w osteotomii przodostopia</t>
  </si>
  <si>
    <t>Śruby panewkowe</t>
  </si>
  <si>
    <t>RAZEM</t>
  </si>
  <si>
    <t>Wchłanialny implant do leczenia płaskostopia zbudowany w całości z PLLA , składający się z zewnętrznego cylindra i wewnętrznej śruby, dostępny w dwóch rozmiarach 8 i 10 mm</t>
  </si>
  <si>
    <t>Razem z implantami Oferent musi dostarczyć instrumentarium do jego zakładania.</t>
  </si>
  <si>
    <t xml:space="preserve">Płyta tytanowa do osteotomii korekcyjnej kości udowej 6 otworami na śruby z mocowaniem samoblokującym, sterylna </t>
  </si>
  <si>
    <t>System do szycia łąkotki zawierający dwa podłużne implanty niewchłanialne z materiału PEEK połączonych nitką polietylenową umiejscowionych na jednej igle . System zaopatrzony w samozaciskający się węzeł z kontrolowanym dociskiem, w jednorazową kaniulę prowadzącą, chroniącą implanty przed uszkodzeniem podczas wprowadzania igły do stawu oraz w jednorazowy aplikator z igłą o zagięciach 0, 12, i 27 stopni, na której znajdują się oba implanty połączone nitką polietylenową plecioną.</t>
  </si>
  <si>
    <t>OPIS PRZEDMIOTU ZAMÓWIENIA - IMPLANTY DO OSTEOTOMII PRZODOSTOPIA</t>
  </si>
  <si>
    <t>Płytka wykonana z tytanu z otworami na 2 śruby, na bokach każdego otworu po 2 piny w celu wstępnej fiksacji na kości.</t>
  </si>
  <si>
    <t>Wkład polietylenowy z wysokousieciowanego polietylenu dla głowy 28mm i 32mm, wraz z opcją z witaminą E dla głowy  32mm i  36mm - do śródoperacyjnej decyzji lekarza</t>
  </si>
  <si>
    <t xml:space="preserve">Głowa CoCr φ 28mm, 32mm, 36mm dostępna min. W 4 długościach szyjki
</t>
  </si>
  <si>
    <t>Wkrętak krzyżakowy do śrub korowych o średnicach 3.5mm, 4.5mm oraz 6.5mm do głowicy wiertarki typu Jacobs</t>
  </si>
  <si>
    <t>Wkrętak imbusowy do śrub korowych o średnicach 3.5mm, 4.5mm oraz 6.5mm do głowicy wiertarki typu Jacobs</t>
  </si>
  <si>
    <t>Gwintowniki do śrub korowych o średnicy 3,5mm i dł. 130mm oraz 4,5mm i dł. 180mm i gąbczastych o średnicy 6,5mm i dł. 130mm do piły Acculan 3Ti</t>
  </si>
  <si>
    <t>Gwintowniki do śrub korowych o średnicy 3,5mm i dł. 130mm oraz 4,5mm i dł. 180mm i gąbczastych o średnicy 6,5mm i dł. 130mm do głowicy wiertatrki typu Jacobs</t>
  </si>
  <si>
    <t>OPIS PRZEDMIOTU ZAMÓWIENIA - Proteza bezcementowa stawu biodrowego rewizyjna</t>
  </si>
  <si>
    <t>Panewka rewizyjna typu press-fit trójprzestrzenna, panewka wykonana monolitycznie (nieklejone elementy ) ze stopu tytanu Ti6Al4V w rozmiarach 50 - 66mm. Panewka o "podciętym" nieregularnym brzegu z min. trzema płytami 2 i 3-otworowymi oraz haczykiem tytanowym.</t>
  </si>
  <si>
    <t>Moduł rewizyjny panewkowy typu trójprzestrzennego, monolityczny (nieklejone elementy ) ze stopu tytanu Ti6Al4V w rozmiarach 50 - 66mm oraz wysokościach min. 12 i  maksimum 18mm. Moduł z możliwością mocowania z panewkami za pomocą śrub - bez użycia cementu.</t>
  </si>
  <si>
    <t>Śruby kostne 6,5mm. W rozmiach 20-60mm.</t>
  </si>
  <si>
    <t>7mmx23mm</t>
  </si>
  <si>
    <t>8mmx23mm</t>
  </si>
  <si>
    <t>9mmx23mm</t>
  </si>
  <si>
    <t>Głowa metalowa: o średnicy 28; 32; 36mm w  min.4 długościach szyjki</t>
  </si>
  <si>
    <t>Cement kostny z gentamycyną w opakowaniach 20g, stosunek proszku do płynu 3:1 o wysokiej lub / i niskiej lepkości do wyboru przez Użytkownika;</t>
  </si>
  <si>
    <t>Razem</t>
  </si>
  <si>
    <t>Implanty kolagenowe lub z kwasu hialuronowego do rekonstrukcji łąkotek</t>
  </si>
  <si>
    <t>Klej fibrynowy jako dodatkowe narzędzie hemostatyczne/fiksujace podczas zabiegów  regeneracyjnych chrząstki stawowej przy użyciu implantów z kwasu hialuronowego lub  kolagenu. Preparat powinien mieć możliwość aplikacji w jednorazowych, dwutłokowych strzykawkach, pojemność  2 ml</t>
  </si>
  <si>
    <t>Klej fibrynowy jako dodatkowe narzędzie hemostatyczne/fiksujace podczas zabiegów  regeneracyjnych chrząstki stawowej przy użyciu implantów z kwasu hialuronowego lub  kolagenu. Preparat powinien mieć możliwość aplikacji w jednorazowych, dwutłokowych strzykawkach, pojemność  4 ml</t>
  </si>
  <si>
    <t>Grawitacyjny system do separacji koncentratu szpiku kostnego- zawiesiny o bardzo  wysokoiej zawartości komórek multipotencjalnych. W skład zestawu wchodzi: koncentrator  szpiku, strzykawki dedykowane, igły oraz trokar z tempym i ostrym obturatorem. W danym  zestawie konieczne jest zagęszczenie pobranego aspiratu na poziomie 6- krotnym oraz około  60-80% odzysk komórek. Pojemność ok 3-4ml.</t>
  </si>
  <si>
    <t>Trzpień prosty  bezcementowy Stożek 12/ 14. Offset 39- 50mm. Wykonany ze stopu tytanu, w 1/3 części bliższej napylony czystym tytanem o porowatej strukturze. Kształt trzpienia płaski o przekroju prostokątnym. Skrzydełko derotacyjne zapobiegające przemieszczaniu się protezy. Otwór w części bliższej umożliwiający ewentualną ekstrakcję trzpienia. Rozmiary 9-21; opcja trzpienia do bioder dysplastycznych ( 8 rozmiarów) oraz high offset ( CCD 128°). W zestawie instrumentarium narzędzie do ewentualnej ekstrakcji trzpienia.</t>
  </si>
  <si>
    <r>
      <t>OPIS PRZEDMIOTU ZAMÓWIENIA</t>
    </r>
    <r>
      <rPr>
        <b/>
        <sz val="10"/>
        <color indexed="8"/>
        <rFont val="Arial"/>
        <family val="2"/>
      </rPr>
      <t xml:space="preserve"> - System do separacji koncentratu szpiku kostnego</t>
    </r>
  </si>
  <si>
    <r>
      <t>OPIS PRZEDMIOTU ZAMÓWIENIA</t>
    </r>
    <r>
      <rPr>
        <b/>
        <sz val="10"/>
        <color indexed="8"/>
        <rFont val="Arial"/>
        <family val="2"/>
      </rPr>
      <t xml:space="preserve"> -Klej fibrynowy</t>
    </r>
  </si>
  <si>
    <r>
      <t>OPIS PRZEDMIOTU ZAMÓWIENIA</t>
    </r>
    <r>
      <rPr>
        <b/>
        <sz val="10"/>
        <color indexed="8"/>
        <rFont val="Arial"/>
        <family val="2"/>
      </rPr>
      <t xml:space="preserve"> - Implanty kolagenowe do rekonstrukcji łękotki</t>
    </r>
  </si>
  <si>
    <t>Wkładka polietylenowa wykonana z polyetylenu crosslinked bezokapowa oraz okapowa;  otoczona metalowym paskiem wykonanym ze stopu tytanu. Wkładka fiksowana konikalnie, wyposażona w centralny stabilizator ułatwiający odpowiednie osadzenie wkładki w panewce; wkładka kompatybilna z panewką z pozycji 1 w rozmiarach 50mm-66mm.</t>
  </si>
  <si>
    <r>
      <t>OPIS PRZEDMIOTU ZAMÓWIENIA</t>
    </r>
    <r>
      <rPr>
        <b/>
        <sz val="10"/>
        <color indexed="8"/>
        <rFont val="Arial"/>
        <family val="2"/>
      </rPr>
      <t xml:space="preserve"> - Implanty do leczenia płaskostopia</t>
    </r>
  </si>
  <si>
    <r>
      <t>OPIS PRZEDMIOTU ZAMÓWIENIA</t>
    </r>
    <r>
      <rPr>
        <b/>
        <sz val="10"/>
        <color indexed="8"/>
        <rFont val="Arial"/>
        <family val="2"/>
      </rPr>
      <t xml:space="preserve"> - Endoproteza bezcementowa biodra-DEPOZYT</t>
    </r>
  </si>
  <si>
    <r>
      <t xml:space="preserve">PAKIET </t>
    </r>
    <r>
      <rPr>
        <b/>
        <sz val="10"/>
        <color indexed="10"/>
        <rFont val="Arial"/>
        <family val="2"/>
      </rPr>
      <t xml:space="preserve"> XLVII</t>
    </r>
  </si>
  <si>
    <r>
      <t xml:space="preserve">Syntetyczny substytut kości składający się z trójfosforanu wapnia w postaci granulek </t>
    </r>
    <r>
      <rPr>
        <sz val="10"/>
        <color indexed="8"/>
        <rFont val="Arial"/>
        <family val="2"/>
      </rPr>
      <t>φ 3mm, 30cm</t>
    </r>
    <r>
      <rPr>
        <vertAlign val="superscript"/>
        <sz val="10"/>
        <color indexed="8"/>
        <rFont val="Arial"/>
        <family val="2"/>
      </rPr>
      <t>3</t>
    </r>
  </si>
  <si>
    <r>
      <t>Gruz kostny 10cm</t>
    </r>
    <r>
      <rPr>
        <vertAlign val="superscript"/>
        <sz val="10"/>
        <color indexed="8"/>
        <rFont val="Arial"/>
        <family val="2"/>
      </rPr>
      <t>3</t>
    </r>
  </si>
  <si>
    <r>
      <t>Gruz kostny 20cm</t>
    </r>
    <r>
      <rPr>
        <vertAlign val="superscript"/>
        <sz val="10"/>
        <color indexed="8"/>
        <rFont val="Arial"/>
        <family val="2"/>
      </rPr>
      <t>3</t>
    </r>
  </si>
  <si>
    <r>
      <t>Gruz kostny 30cm</t>
    </r>
    <r>
      <rPr>
        <vertAlign val="superscript"/>
        <sz val="10"/>
        <color indexed="8"/>
        <rFont val="Arial"/>
        <family val="2"/>
      </rPr>
      <t>3</t>
    </r>
  </si>
  <si>
    <r>
      <t>OPIS PRZEDMIOTU ZAMÓWIENIA</t>
    </r>
    <r>
      <rPr>
        <b/>
        <sz val="10"/>
        <color indexed="8"/>
        <rFont val="Arial"/>
        <family val="2"/>
      </rPr>
      <t xml:space="preserve"> -Stabilizacja dynamiczna do zespalania złamań bliższej i dalszej nasady kości udowej -DEPOZYT</t>
    </r>
  </si>
  <si>
    <t>Producent/Typ</t>
  </si>
  <si>
    <t>Proponowany kod</t>
  </si>
  <si>
    <t>Razem:</t>
  </si>
  <si>
    <t>OPIS PRZEDMIOTU ZAMÓWIENIA - System do rekonstrukcji kompleksu tylno-bocznego</t>
  </si>
  <si>
    <t>Proponowany Kod</t>
  </si>
  <si>
    <r>
      <t>OPIS PRZEDMIOTU ZAMÓWIENIA</t>
    </r>
    <r>
      <rPr>
        <b/>
        <sz val="10"/>
        <color indexed="8"/>
        <rFont val="Arial"/>
        <family val="2"/>
      </rPr>
      <t xml:space="preserve"> - </t>
    </r>
    <r>
      <rPr>
        <b/>
        <sz val="10"/>
        <color indexed="8"/>
        <rFont val="Arial"/>
        <family val="2"/>
      </rPr>
      <t>system sztucznych więzadeł</t>
    </r>
  </si>
  <si>
    <t>Klucz kombinowany średnicy 11mm</t>
  </si>
  <si>
    <t>Klucz kombinowany średnicy 8mm</t>
  </si>
  <si>
    <t>Klucz kombinowany średnicy 7mm</t>
  </si>
  <si>
    <r>
      <t xml:space="preserve">Wiertło </t>
    </r>
    <r>
      <rPr>
        <sz val="10"/>
        <color indexed="8"/>
        <rFont val="Calibri"/>
        <family val="2"/>
      </rPr>
      <t>φ</t>
    </r>
    <r>
      <rPr>
        <sz val="10"/>
        <color indexed="8"/>
        <rFont val="Arial"/>
        <family val="2"/>
      </rPr>
      <t xml:space="preserve"> 2,9mm - do pozycji 4</t>
    </r>
  </si>
  <si>
    <r>
      <t>OPIS PRZEDMIOTU ZAMÓWIENIA - Wkręty tytanowe stabilizujące przeszczep kostno-więzadłowo-kostny w rekonstrukcji przedniego</t>
    </r>
    <r>
      <rPr>
        <b/>
        <sz val="10"/>
        <color indexed="10"/>
        <rFont val="Arial"/>
        <family val="2"/>
      </rPr>
      <t xml:space="preserve"> więzadła krzyżowego- DEPOZYT </t>
    </r>
  </si>
  <si>
    <r>
      <t>OPIS PRZEDMIOTU ZAMÓWIENIA</t>
    </r>
    <r>
      <rPr>
        <b/>
        <sz val="10"/>
        <color indexed="8"/>
        <rFont val="Arial"/>
        <family val="2"/>
      </rPr>
      <t xml:space="preserve"> - IMPLANTY DO STABILIZACJI STAWU RAMIENNO-ŁOPATKOWEGO w.g. LATERJET</t>
    </r>
  </si>
  <si>
    <r>
      <t>OPIS PRZEDMIOTU ZAMÓWIENIA</t>
    </r>
    <r>
      <rPr>
        <b/>
        <sz val="10"/>
        <color indexed="8"/>
        <rFont val="Arial"/>
        <family val="2"/>
      </rPr>
      <t xml:space="preserve">–Endoproteza całkowita, cementowa, zawiasowa stawu kolanowego </t>
    </r>
    <r>
      <rPr>
        <b/>
        <sz val="10"/>
        <color indexed="10"/>
        <rFont val="Arial"/>
        <family val="2"/>
      </rPr>
      <t xml:space="preserve"> </t>
    </r>
  </si>
  <si>
    <r>
      <t>OPIS PRZEDMIOTU ZAMÓWIENIA</t>
    </r>
    <r>
      <rPr>
        <b/>
        <sz val="10"/>
        <color indexed="8"/>
        <rFont val="Arial"/>
        <family val="2"/>
      </rPr>
      <t xml:space="preserve"> - Implanty do artrodezy stawów przodostopia, śródstopia i  stępu-DEPOZYT</t>
    </r>
  </si>
  <si>
    <r>
      <t>OPIS PRZEDMIOTU ZAMÓWIENIA</t>
    </r>
    <r>
      <rPr>
        <b/>
        <sz val="10"/>
        <color indexed="8"/>
        <rFont val="Arial"/>
        <family val="2"/>
      </rPr>
      <t xml:space="preserve"> – Endoproteza stawu kolanowego rotacyjno-zawiasowa.</t>
    </r>
  </si>
  <si>
    <r>
      <t>OPIS PRZEDMIOTU ZAMÓWIENIA</t>
    </r>
    <r>
      <rPr>
        <b/>
        <sz val="10"/>
        <color indexed="8"/>
        <rFont val="Arial"/>
        <family val="2"/>
      </rPr>
      <t xml:space="preserve"> - Implanty do zespoleń złamań kości</t>
    </r>
  </si>
  <si>
    <r>
      <t>Płytka kątowa do kości udowej 4 otworowa, gwint udowy okrągły długości  2 - 4,5 cm i średnicy 3,5 - 5 mm wychylony pod kątem 90</t>
    </r>
    <r>
      <rPr>
        <vertAlign val="superscript"/>
        <sz val="10"/>
        <color indexed="8"/>
        <rFont val="Arial"/>
        <family val="2"/>
      </rPr>
      <t>0</t>
    </r>
    <r>
      <rPr>
        <sz val="10"/>
        <color indexed="8"/>
        <rFont val="Arial"/>
        <family val="2"/>
      </rPr>
      <t xml:space="preserve"> w stosunku do płytki, płytka wychylona pod kątem 160</t>
    </r>
    <r>
      <rPr>
        <vertAlign val="superscript"/>
        <sz val="10"/>
        <color indexed="8"/>
        <rFont val="Arial"/>
        <family val="2"/>
      </rPr>
      <t>0</t>
    </r>
    <r>
      <rPr>
        <sz val="10"/>
        <color indexed="8"/>
        <rFont val="Arial"/>
        <family val="2"/>
      </rPr>
      <t>, 3 otwory przeznaczone dla śrub wchodzących do kości udowej i 1 otwór dla śruby wchodzącej do szyjki kości udowej; płytka długości 3 -4,5 cm.</t>
    </r>
  </si>
  <si>
    <r>
      <t>OPIS PRZEDMIOTU ZAMÓWIENIA</t>
    </r>
    <r>
      <rPr>
        <b/>
        <sz val="10"/>
        <color indexed="8"/>
        <rFont val="Arial"/>
        <family val="2"/>
      </rPr>
      <t xml:space="preserve"> - System do rekonstrukcji więzadła krzyżowego DEPOZYT</t>
    </r>
  </si>
  <si>
    <r>
      <t>OPIS PRZEDMIOTU ZAMÓWIENIA</t>
    </r>
    <r>
      <rPr>
        <b/>
        <sz val="10"/>
        <color indexed="8"/>
        <rFont val="Arial"/>
        <family val="2"/>
      </rPr>
      <t xml:space="preserve"> - –Implanty do zaopatrywania</t>
    </r>
    <r>
      <rPr>
        <b/>
        <sz val="10"/>
        <color indexed="10"/>
        <rFont val="Arial"/>
        <family val="2"/>
      </rPr>
      <t xml:space="preserve"> złamań kości długich</t>
    </r>
  </si>
  <si>
    <r>
      <t>OPIS PRZEDMIOTU ZAMÓWIENIA</t>
    </r>
    <r>
      <rPr>
        <b/>
        <sz val="10"/>
        <color indexed="8"/>
        <rFont val="Arial"/>
        <family val="2"/>
      </rPr>
      <t>–</t>
    </r>
    <r>
      <rPr>
        <b/>
        <sz val="10"/>
        <color indexed="10"/>
        <rFont val="Arial"/>
        <family val="2"/>
      </rPr>
      <t xml:space="preserve">Ostrza wielorazowego użytku do shaverów artroskopowych </t>
    </r>
  </si>
  <si>
    <r>
      <t>OPIS PRZEDMIOTU ZAMÓWIENIA</t>
    </r>
    <r>
      <rPr>
        <b/>
        <sz val="10"/>
        <color indexed="8"/>
        <rFont val="Arial"/>
        <family val="2"/>
      </rPr>
      <t xml:space="preserve"> - System płytek tytannowych do </t>
    </r>
    <r>
      <rPr>
        <b/>
        <sz val="10"/>
        <color indexed="10"/>
        <rFont val="Arial"/>
        <family val="2"/>
      </rPr>
      <t>osteotomii piszczelowej i udowej</t>
    </r>
  </si>
  <si>
    <r>
      <t>OPIS PRZEDMIOTU ZAMÓWIENIA</t>
    </r>
    <r>
      <rPr>
        <b/>
        <sz val="10"/>
        <color indexed="8"/>
        <rFont val="Arial"/>
        <family val="2"/>
      </rPr>
      <t xml:space="preserve"> -</t>
    </r>
    <r>
      <rPr>
        <b/>
        <sz val="10"/>
        <rFont val="Arial"/>
        <family val="2"/>
      </rPr>
      <t xml:space="preserve"> Rewizyjna endoproteza stawu kolanowego</t>
    </r>
    <r>
      <rPr>
        <b/>
        <sz val="10"/>
        <color indexed="17"/>
        <rFont val="Arial"/>
        <family val="2"/>
      </rPr>
      <t xml:space="preserve"> </t>
    </r>
  </si>
  <si>
    <r>
      <t>OPIS PRZEDMIOTU ZAMÓWIENIA</t>
    </r>
    <r>
      <rPr>
        <b/>
        <sz val="10"/>
        <color indexed="8"/>
        <rFont val="Arial"/>
        <family val="2"/>
      </rPr>
      <t xml:space="preserve"> - Biowchłanialne implanty do satbilizacji drobnych fragmentów chrzęstnych i kostnych metoda artroskopową-DEPOZYT</t>
    </r>
  </si>
  <si>
    <r>
      <t>OPIS PRZEDMIOTU ZAMÓWIENIA</t>
    </r>
    <r>
      <rPr>
        <b/>
        <sz val="10"/>
        <color indexed="8"/>
        <rFont val="Arial"/>
        <family val="2"/>
      </rPr>
      <t xml:space="preserve"> - Ostrza do piły </t>
    </r>
    <r>
      <rPr>
        <b/>
        <sz val="10"/>
        <color indexed="10"/>
        <rFont val="Arial"/>
        <family val="2"/>
      </rPr>
      <t xml:space="preserve">ACCULAN 3 Ti </t>
    </r>
  </si>
  <si>
    <r>
      <t>OPIS PRZEDMIOTU ZAMÓWIENIA</t>
    </r>
    <r>
      <rPr>
        <b/>
        <sz val="10"/>
        <color indexed="8"/>
        <rFont val="Arial"/>
        <family val="2"/>
      </rPr>
      <t xml:space="preserve">- System do separacji płytek krwi </t>
    </r>
    <r>
      <rPr>
        <sz val="10"/>
        <color indexed="8"/>
        <rFont val="Arial"/>
        <family val="2"/>
      </rPr>
      <t>(czynników wzrostu)</t>
    </r>
  </si>
  <si>
    <t>Zestaw instrumentarium musi być dostarczony w specjalnych  kontenerach z filtrami umożliwiającymi ich sterylizację i przechowywanie.Zamawiający wymaga do każdej protezy napędu ortopedycznego z ostrzami jednorazowymi do piły, kompatybilnymi z instrumentarium.</t>
  </si>
  <si>
    <r>
      <t>OPIS PRZEDMIOTU ZAMÓWIENIA</t>
    </r>
    <r>
      <rPr>
        <b/>
        <sz val="10"/>
        <color indexed="8"/>
        <rFont val="Arial"/>
        <family val="2"/>
      </rPr>
      <t xml:space="preserve"> - Ostrza do piły oscylacyjne</t>
    </r>
    <r>
      <rPr>
        <b/>
        <sz val="10"/>
        <color indexed="8"/>
        <rFont val="Arial"/>
        <family val="2"/>
      </rPr>
      <t>j</t>
    </r>
    <r>
      <rPr>
        <b/>
        <sz val="10"/>
        <color indexed="10"/>
        <rFont val="Arial"/>
        <family val="2"/>
      </rPr>
      <t xml:space="preserve"> </t>
    </r>
    <r>
      <rPr>
        <b/>
        <sz val="10"/>
        <color indexed="8"/>
        <rFont val="Arial"/>
        <family val="2"/>
      </rPr>
      <t xml:space="preserve">System 6 </t>
    </r>
  </si>
  <si>
    <r>
      <t>OPIS PRZEDMIOTU ZAMÓWIENIA</t>
    </r>
    <r>
      <rPr>
        <b/>
        <sz val="10"/>
        <color indexed="8"/>
        <rFont val="Arial"/>
        <family val="2"/>
      </rPr>
      <t xml:space="preserve"> - Endoproteza cementowa stawu </t>
    </r>
    <r>
      <rPr>
        <b/>
        <u val="single"/>
        <sz val="10"/>
        <color indexed="8"/>
        <rFont val="Arial"/>
        <family val="2"/>
      </rPr>
      <t>dwukłykciowa stawu kolanowego z opcją rewizyjną.</t>
    </r>
    <r>
      <rPr>
        <b/>
        <u val="single"/>
        <sz val="10"/>
        <color indexed="10"/>
        <rFont val="Arial"/>
        <family val="2"/>
      </rPr>
      <t xml:space="preserve"> DEPOZYT</t>
    </r>
  </si>
  <si>
    <r>
      <t xml:space="preserve">Część udowa anatomiczna ( lewa i prawa ) wykonana z chromokobaltu przynajmniej w 7 rozmiarach dla każdej ze stron. Możliwość zaoferowania dodatkowych( oprócz standardowych) – wąskich rozmiarów elementu udowego.
Część piszczelowa uniwersalna, wykonana z chromokobaltu , modularna ( nie związana na stałe z wkładką polietylenową) przynajmniej w 9 rozmiarach z możliwością zastosowania elementów przedłużających i podkładek augmentacyjnych o grubościach 4mm i 8mm. </t>
    </r>
    <r>
      <rPr>
        <b/>
        <u val="single"/>
        <sz val="10"/>
        <rFont val="Arial"/>
        <family val="2"/>
      </rPr>
      <t xml:space="preserve"> Cześć udowa i piszczelwa pokryte  ZrN- implanty dla osób uczulonych.</t>
    </r>
    <r>
      <rPr>
        <sz val="10"/>
        <rFont val="Arial"/>
        <family val="2"/>
      </rPr>
      <t xml:space="preserve">
Wkładka polietylenowarealizująca 3 stopniowe, fabryczne tyłopochylenie, dostępna w grubościach 10mm, 12mm, 14mm, 16mm , przynajmniej w 5 rozmiarach dla każdej grubości. Sterylizowana promieniami beta. Mocowana na zasadzie zatrzaskowej. Możliwość zastosowania wkładki pogłębionej . Dostępne wkładki pogłębione UC.
W wersji ze stabilizacją tylną mocowana dodatkową śrubą do części piszczelowej. 
Resekcja części piszczelowej do wyboru: śródszpikowo lub zewnętrznie. Retrakcyjny system pomiaru szpary stawowej w wyproście i zgięciu. 
Endoproteza musi dawać możliwość śródoperacyjnego wyboru wersji z zachowaniem lub bez zachowania PCL. Instrumentarium musi współpracować z kinematycznym systemem nawigacji komputerowej ( bez użycia CT ) .</t>
    </r>
  </si>
  <si>
    <t>Zestaw instrumentarium musi być dostarczony w specjalnych  kontenerach z filtrami umożliwiającymi ich sterylizację i przechowywanie. Zamawiający wymaga do każdej protezy napędu ortopedycznego z ostrzami jednorazowymi do piły, kompatybilnymi z instrumentarium.</t>
  </si>
  <si>
    <r>
      <t xml:space="preserve">Endoproteza kłykciowa tylnie związana,  wersja zachowująca tylne więzadło krzyżowe oraz wersja z wycięciem więzadła, modularna-trzyczęściowa (część udowa, cześć piszczelowa, wkładka stawowa) 
</t>
    </r>
    <r>
      <rPr>
        <u val="single"/>
        <sz val="10"/>
        <color indexed="8"/>
        <rFont val="Arial"/>
        <family val="2"/>
      </rPr>
      <t>Komponent udowy</t>
    </r>
    <r>
      <rPr>
        <sz val="10"/>
        <color indexed="8"/>
        <rFont val="Arial"/>
        <family val="2"/>
      </rPr>
      <t xml:space="preserve"> anatomiczny prawy i lewy ze stopu CoCr w minimum 9 rozmiarach,  w wersji cementowanej oraz bezcementowej,
</t>
    </r>
    <r>
      <rPr>
        <u val="single"/>
        <sz val="10"/>
        <color indexed="8"/>
        <rFont val="Arial"/>
        <family val="2"/>
      </rPr>
      <t>Komponent piszczelowy</t>
    </r>
    <r>
      <rPr>
        <sz val="10"/>
        <color indexed="8"/>
        <rFont val="Arial"/>
        <family val="2"/>
      </rPr>
      <t xml:space="preserve"> ze stopu CoCr w  minimum 7 rozmiarach. 
</t>
    </r>
    <r>
      <rPr>
        <u val="single"/>
        <sz val="10"/>
        <color indexed="8"/>
        <rFont val="Arial"/>
        <family val="2"/>
      </rPr>
      <t>Wkładka polietylenowa</t>
    </r>
    <r>
      <rPr>
        <sz val="10"/>
        <color indexed="8"/>
        <rFont val="Arial"/>
        <family val="2"/>
      </rPr>
      <t xml:space="preserve"> zawierająca w swoim składzie przeciwutleniacz. Możliwość śródoperacyjnego  wyboru rodzaju wkładki: wkładki zachowującej PCL, wkładki z tylną stabilizacją, wkładki z dodatkową przednią stabilizacją , w 5 grubościach i 5  szerokościach mocowanych do komponentu piszczelowego specjalną zawleczką.</t>
    </r>
  </si>
  <si>
    <r>
      <t>OPIS PRZEDMIOTU ZAMÓWIENIA</t>
    </r>
    <r>
      <rPr>
        <b/>
        <sz val="10"/>
        <color indexed="8"/>
        <rFont val="Arial"/>
        <family val="2"/>
      </rPr>
      <t xml:space="preserve"> - </t>
    </r>
    <r>
      <rPr>
        <b/>
        <u val="single"/>
        <sz val="10"/>
        <color indexed="8"/>
        <rFont val="Arial"/>
        <family val="2"/>
      </rPr>
      <t xml:space="preserve">Endoproteza cementowa i hybrydowa stawu kolanowego , </t>
    </r>
    <r>
      <rPr>
        <b/>
        <u val="single"/>
        <sz val="10"/>
        <color indexed="10"/>
        <rFont val="Arial"/>
        <family val="2"/>
      </rPr>
      <t>DEPOZYT</t>
    </r>
  </si>
  <si>
    <r>
      <t>OPIS PRZEDMIOTU ZAMÓWIENIA</t>
    </r>
    <r>
      <rPr>
        <b/>
        <sz val="10"/>
        <rFont val="Arial"/>
        <family val="2"/>
      </rPr>
      <t xml:space="preserve"> - </t>
    </r>
    <r>
      <rPr>
        <b/>
        <u val="single"/>
        <sz val="10"/>
        <rFont val="Arial"/>
        <family val="2"/>
      </rPr>
      <t>Endoproteza cementowa i bezcementowa stawu kolanowego modularna kłykciowa.</t>
    </r>
    <r>
      <rPr>
        <b/>
        <u val="single"/>
        <sz val="10"/>
        <color indexed="10"/>
        <rFont val="Arial"/>
        <family val="2"/>
      </rPr>
      <t>DEPOZYT</t>
    </r>
  </si>
  <si>
    <r>
      <rPr>
        <u val="single"/>
        <sz val="10"/>
        <color indexed="8"/>
        <rFont val="Arial"/>
        <family val="2"/>
      </rPr>
      <t>Element udowy</t>
    </r>
    <r>
      <rPr>
        <sz val="10"/>
        <color indexed="8"/>
        <rFont val="Arial"/>
        <family val="2"/>
      </rPr>
      <t xml:space="preserve"> anatomiczny (prawy, lewy) w minimum 5 rozmiarach wykonany ze stopu CoCr w opcji z zachowaniem  oraz  z wycięciem więzadeł krzyżowych,  cementowany i bezcementowy
</t>
    </r>
    <r>
      <rPr>
        <u val="single"/>
        <sz val="10"/>
        <color indexed="8"/>
        <rFont val="Arial"/>
        <family val="2"/>
      </rPr>
      <t>Część piszczelowa</t>
    </r>
    <r>
      <rPr>
        <sz val="10"/>
        <color indexed="8"/>
        <rFont val="Arial"/>
        <family val="2"/>
      </rPr>
      <t xml:space="preserve"> modularna wykonana ze stopu tytanowego cementowana,Element piszczelowy w opcji platformy rotacyjnej wykonany ze stopu CoCr z wysoce polerowaną powierzchnią górną, w wersji cementowej lub bezcementowej, Trzpień tacy piszczelowej posiadający skrzydełka zapobiegające rotacji. 
</t>
    </r>
    <r>
      <rPr>
        <b/>
        <u val="single"/>
        <sz val="10"/>
        <color indexed="8"/>
        <rFont val="Arial"/>
        <family val="2"/>
      </rPr>
      <t>Wkładka</t>
    </r>
    <r>
      <rPr>
        <sz val="10"/>
        <color indexed="8"/>
        <rFont val="Arial"/>
        <family val="2"/>
      </rPr>
      <t xml:space="preserve"> wykonana z polietylenu wysokiej gęstości o różnych grubościach mocowana zatrzaskowo na całym obwodzie , w wymiarze (8mm,10mm, 12,5mm,15mm) w wersji pogłębionej oraz z możliwością zastosowania specjalnie skonstruowanej wkładki zapewniającej półzwiązanie protezy (10mm,12,5mm, 15mm, 17,5mm, 20mm, 22,5mm, 25mm, 30mm), oraz z możliwością zastosowania trzpieni przedłużających udowych w c, oraz piszczelowych w czterech rozmiarach. Elementy cementowane bez ostrych krawędzi zmniejszające ryzyko pęknięć cementu. Dodatkowo z możliwością śródoperacyjnego wyboru wersji „mobile bearing”. 
Wkładka polietylenowa dostępna w dwóch wersjach: ze stabilizacją  i bez stabilizacji (odpowiadające opcji wycięcia lub zachowania więzadła krzyżowego tylnego) w wysokościach od 10mm do 17,5mm. 
Opcjonalnie możliwość zaimplantowania polietylenowego implantu rzepki osadzonego na cemencie </t>
    </r>
  </si>
  <si>
    <r>
      <t>OPIS PRZEDMIOTU ZAMÓWIENIA</t>
    </r>
    <r>
      <rPr>
        <b/>
        <sz val="10"/>
        <color indexed="8"/>
        <rFont val="Arial"/>
        <family val="2"/>
      </rPr>
      <t xml:space="preserve"> - Endoproteza bezcementowa stawu biodrowego  DEPOZYT </t>
    </r>
  </si>
  <si>
    <t xml:space="preserve">Panewka: bezcementowa tytanowa, w rozmiarach 46-62 mm ze skokiem co 2 mm, o przekroju stożkowym, wkręcana, z ząbkowanym gwintem na obwodzie, z otworem w dnie do kontroli osadzenia implantu, wraz z zaślepką. </t>
  </si>
  <si>
    <r>
      <t>OPIS PRZEDMIOTU ZAMÓWIENIA</t>
    </r>
    <r>
      <rPr>
        <b/>
        <sz val="10"/>
        <color indexed="8"/>
        <rFont val="Arial"/>
        <family val="2"/>
      </rPr>
      <t xml:space="preserve"> – Endoproteza rewizyjna stawu biodrowego  </t>
    </r>
  </si>
  <si>
    <r>
      <t>Trzpień rewizyjny bezcementowy modularny</t>
    </r>
    <r>
      <rPr>
        <sz val="10"/>
        <color indexed="8"/>
        <rFont val="Arial"/>
        <family val="2"/>
      </rPr>
      <t xml:space="preserve"> ze stopu tytanu;  trzpień składający się z dwóch oddzielnych części- bliższej (krętarzowej) i dalszej (trzonowej) mocowanych śrubą- kluczem dynamometrycznym. Część bliższa napylana porowatą okładziną z czystego tytanu. Część bliższa w min. dziewięciu rozmiarach ( trzech średnicach proksymalnych : 17mm,19mm,21mm i min trzech długościach dla każdej ze średnic). Stożek konusa 12/14. Komponent dalszy w 28 rozmiarach, podłużnie karbowany o średnicy dalszej w przedziale 12-24 mm (włącznie). Minimum po trzy długości dla każdej ze średnic. Możliwość płynnego wyboru kąta ante lub retrotorsji podczas zestawienia komponentów. System musi umożliwiać zestawienie dowolnej kombinacji rozmiarów komponentu bliższego i dalszego oraz ich zestawienie w ciele pacjenta(wcześniejszą implantację części dalszej) lub też poza- w zależności od potrzeb. Endoproteza podwójnie ryglowana w części dalszej – pokryta celownikiem. </t>
    </r>
  </si>
  <si>
    <r>
      <rPr>
        <b/>
        <sz val="10"/>
        <color indexed="8"/>
        <rFont val="Arial"/>
        <family val="2"/>
      </rPr>
      <t>Trzpień rewizyjny bezcementowy monoblok</t>
    </r>
    <r>
      <rPr>
        <sz val="10"/>
        <color indexed="8"/>
        <rFont val="Arial"/>
        <family val="2"/>
      </rPr>
      <t xml:space="preserve">
-prosty  stożek 12/14 wykonany ze stopu tytanu w 1/ 3 części bliższej pokryty czystym tytanem o porowatej strukturze, wyposażony w skrzydełka stabilizujące protezę. 
W części proksymalnej otwory do mocowania masywu krętarza, podwójnie ryglowany dystalnie ( ryglowanie za pomocą celownika zewnętrznego). Kształt trzpienia uniwersalny dla nogi prawej i lewej do dł. 250mm, anatomiczny od 290 do 380mm. Rozmiary: 11 do 19++, długości: 220-380mm. </t>
    </r>
  </si>
  <si>
    <r>
      <t>Śruby</t>
    </r>
    <r>
      <rPr>
        <sz val="10"/>
        <color indexed="8"/>
        <rFont val="Arial"/>
        <family val="2"/>
      </rPr>
      <t xml:space="preserve"> do ryglowania trzpienia: średnica 5mm, dł. 24-60mm zmienna co 4mm.</t>
    </r>
  </si>
  <si>
    <r>
      <t xml:space="preserve">Tymczasowa endoproteza stawu biodrowego i kolanowego ( spacer) </t>
    </r>
    <r>
      <rPr>
        <sz val="10"/>
        <color indexed="8"/>
        <rFont val="Arial"/>
        <family val="2"/>
      </rPr>
      <t xml:space="preserve"> , dostępne w 6 rozmiarach dla stawu biodrowego (w wersji standardowej i płaskiej) oraz 3 rozmiarach dla stawu kolanowego, wysycona gentamycyną w dawkach zwiększających się wraz z rozmiarem. Produkt fabrycznie przygotowany do implantacji, bez konieczności używania foremek cementowych.</t>
    </r>
  </si>
  <si>
    <t>Augment panewkowy</t>
  </si>
  <si>
    <t>Śruba gąbczasta</t>
  </si>
  <si>
    <r>
      <t>OPIS PRZEDMIOTU ZAMÓWIENIA</t>
    </r>
    <r>
      <rPr>
        <b/>
        <sz val="10"/>
        <color indexed="8"/>
        <rFont val="Arial"/>
        <family val="2"/>
      </rPr>
      <t xml:space="preserve"> - Endoproteza bezcementowa stawu biodrowego  -  DEPOZYT</t>
    </r>
    <r>
      <rPr>
        <b/>
        <sz val="10"/>
        <color indexed="10"/>
        <rFont val="Arial"/>
        <family val="2"/>
      </rPr>
      <t xml:space="preserve"> </t>
    </r>
  </si>
  <si>
    <r>
      <t xml:space="preserve">Panewka bezcementowa: 
a) gwintowana. Materiał: stop tytanu, część zewnętrzna napylona czystym tytanem o porowatej strukturze. Kształt sferyczny, gwint na całej wysokości; część centralna zaślepiana talerzykiem wykonanym ze stopu tytanu i napylanym czystym tytanem o porowatej strukturze. Uniwersalna dla zastosowania wkładki polietylenowej i ceramicznej. Rozmiary: Ø44mm do 60mm co 2mm oraz 64 i 68mm. 
b) bezcementowa typu press-fit z możliwością mocowania 3 lub 7 śrubami oraz bez otworów z zaślepką do otworu montażowego. Materiał: stop tytanu, część zewnętrzna napylona czystym tytanem o porowatej strukturze z wgłębieniami umożliwiającymi stabilne osadzenie </t>
    </r>
    <r>
      <rPr>
        <sz val="10"/>
        <color indexed="8"/>
        <rFont val="Arial"/>
        <family val="2"/>
      </rPr>
      <t>φ 40 do 70mm co 2mm; dostosowana do wkładek z HXLPE stabilizowanego witaminą E oraz wkładek ceramicznych.</t>
    </r>
  </si>
  <si>
    <r>
      <t>Głowa metalowa</t>
    </r>
    <r>
      <rPr>
        <sz val="10"/>
        <color indexed="8"/>
        <rFont val="Arial"/>
        <family val="2"/>
      </rPr>
      <t xml:space="preserve"> o średnicach: 28mm, 32mm w min. 4 długościach szyjki</t>
    </r>
  </si>
  <si>
    <r>
      <t>OPIS PRZEDMIOTU ZAMÓWIENIA</t>
    </r>
    <r>
      <rPr>
        <b/>
        <sz val="10"/>
        <color indexed="8"/>
        <rFont val="Arial"/>
        <family val="2"/>
      </rPr>
      <t xml:space="preserve"> - Endoproteza  stawu biodrowego  -  </t>
    </r>
    <r>
      <rPr>
        <b/>
        <sz val="10"/>
        <color indexed="10"/>
        <rFont val="Arial"/>
        <family val="2"/>
      </rPr>
      <t xml:space="preserve"> </t>
    </r>
  </si>
  <si>
    <r>
      <t>OPIS PRZEDMIOTU ZAMÓWIENIA</t>
    </r>
    <r>
      <rPr>
        <b/>
        <sz val="10"/>
        <color indexed="8"/>
        <rFont val="Arial"/>
        <family val="2"/>
      </rPr>
      <t xml:space="preserve"> - Endoproteza stawu biodrowego  -  DEPOZYT</t>
    </r>
    <r>
      <rPr>
        <b/>
        <sz val="10"/>
        <color indexed="10"/>
        <rFont val="Arial"/>
        <family val="2"/>
      </rPr>
      <t xml:space="preserve"> </t>
    </r>
  </si>
  <si>
    <r>
      <rPr>
        <b/>
        <sz val="10"/>
        <color indexed="8"/>
        <rFont val="Arial"/>
        <family val="2"/>
      </rPr>
      <t>Trzpień cementowy:</t>
    </r>
    <r>
      <rPr>
        <sz val="10"/>
        <color indexed="8"/>
        <rFont val="Arial"/>
        <family val="2"/>
      </rPr>
      <t xml:space="preserve">
Trzpień: Stożek 12/14; trzpień wykonany ze stopu zawierającego CoCrMo, gładki, wyprofilowany w sposób umożliwiający dobre osadzenie w cemencie. Dostępny w 6 rozmiarach (6-14). W zestawie trzpień o wydłużonej części dalszej (dł. 20 cm) do specjalnych zastosowań.</t>
    </r>
  </si>
  <si>
    <r>
      <rPr>
        <b/>
        <sz val="10"/>
        <color indexed="8"/>
        <rFont val="Arial"/>
        <family val="2"/>
      </rPr>
      <t>Panewka:</t>
    </r>
    <r>
      <rPr>
        <sz val="10"/>
        <color indexed="8"/>
        <rFont val="Arial"/>
        <family val="2"/>
      </rPr>
      <t xml:space="preserve">
wykonana z polietylenu o podwyższonej wytrzymałości na ścieranie, wyposażona w podwójny stalowy pierścień widoczny na zdjęciu RTG. Rozmiary: średnica wewnętrzna: 22,2 mm, 28 mm i 32 mm; średnica zewnętrzna od 40 do 64 mm co 2mm; opcjonalnie panewka zatrzaskowa; panewka mogąca być stosowana razem z koszykiem rewizyjnym.</t>
    </r>
  </si>
  <si>
    <r>
      <t>Koszyk tytanowy pod panewkę rewizyjną</t>
    </r>
    <r>
      <rPr>
        <sz val="10"/>
        <color indexed="8"/>
        <rFont val="Arial"/>
        <family val="2"/>
      </rPr>
      <t xml:space="preserve"> wykonany z tytanu, anatomiczny ( prawy, lewy) średnice zewnętrzne 52- 64, z możliwością ryglowania śrubami tytanowymi o średnicy 6,5mm. </t>
    </r>
  </si>
  <si>
    <r>
      <t>Śruby</t>
    </r>
    <r>
      <rPr>
        <sz val="10"/>
        <color indexed="8"/>
        <rFont val="Arial"/>
        <family val="2"/>
      </rPr>
      <t xml:space="preserve"> do mocowania oraz koszyka pod panewkę rewizyjną Materiał: stop tytanowy. Rozmiary: Ø 6,5mm, długość od 16 do 68mm zmienna co 4mm.</t>
    </r>
  </si>
  <si>
    <r>
      <t xml:space="preserve">Endoproteza połowicza </t>
    </r>
    <r>
      <rPr>
        <sz val="10"/>
        <color indexed="8"/>
        <rFont val="Arial"/>
        <family val="2"/>
      </rPr>
      <t>stawu biodrowego dostępna w wersji standardowej oraz z wąskim trzpieniem, wykonane ze stopu tytanu Średnice od 38 do 55mm co 1mm.</t>
    </r>
  </si>
  <si>
    <r>
      <t xml:space="preserve">Cement kostny </t>
    </r>
    <r>
      <rPr>
        <sz val="10"/>
        <color indexed="8"/>
        <rFont val="Arial"/>
        <family val="2"/>
      </rPr>
      <t>w opakowaniach 40g, stosunek proszku do płynu 3:1 o wysokiej lub niskiej lepkości do wyboru przez Użytkownika; w zestawie miseczka i szpatułka do ręcznego mieszania.</t>
    </r>
  </si>
  <si>
    <r>
      <t xml:space="preserve">Cement kostny z </t>
    </r>
    <r>
      <rPr>
        <b/>
        <sz val="10"/>
        <color indexed="8"/>
        <rFont val="Arial"/>
        <family val="2"/>
      </rPr>
      <t>gentamycyną</t>
    </r>
    <r>
      <rPr>
        <sz val="10"/>
        <color indexed="8"/>
        <rFont val="Arial"/>
        <family val="2"/>
      </rPr>
      <t xml:space="preserve"> w opakowaniach 40g, stosunek proszku do płynu 3:1 o wysokiej lub / i niskiej lepkości do wyboru przez Użytkownika;</t>
    </r>
  </si>
  <si>
    <r>
      <t xml:space="preserve">Cement kostny - </t>
    </r>
    <r>
      <rPr>
        <sz val="10"/>
        <color indexed="8"/>
        <rFont val="Arial"/>
        <family val="2"/>
      </rPr>
      <t>Całkowicie hermetyczny system do próżniowego mieszania i podawania cementu, zawierający fabrycznie umieszczony wewnątrz cement o wadze 60g. System nie   wymagający stosowania pompy próżniowej.</t>
    </r>
  </si>
  <si>
    <r>
      <t xml:space="preserve">Cement kostny z gentamycyną - </t>
    </r>
    <r>
      <rPr>
        <sz val="10"/>
        <color indexed="8"/>
        <rFont val="Arial"/>
        <family val="2"/>
      </rPr>
      <t>Całkowicie hermetyczny system do próżniowego mieszania i podawania cementu, zawierający fabrycznie umieszczony wewnątrz cement o wadze 60g. z gentamycyną. System nie wymagający stosowania pompy próżniowej.</t>
    </r>
  </si>
  <si>
    <r>
      <t>OPIS PRZEDMIOTU ZAMÓWIENIA</t>
    </r>
    <r>
      <rPr>
        <b/>
        <sz val="10"/>
        <color indexed="8"/>
        <rFont val="Arial"/>
        <family val="2"/>
      </rPr>
      <t xml:space="preserve"> - Endoproteza bezcementowa stawu biodrowego  -  DEPOZYT </t>
    </r>
  </si>
  <si>
    <r>
      <t>a)</t>
    </r>
    <r>
      <rPr>
        <b/>
        <sz val="10"/>
        <color indexed="8"/>
        <rFont val="Arial"/>
        <family val="2"/>
      </rPr>
      <t>Trzpień, prosty</t>
    </r>
    <r>
      <rPr>
        <sz val="10"/>
        <color indexed="8"/>
        <rFont val="Arial"/>
        <family val="2"/>
      </rPr>
      <t xml:space="preserve">, nieanatomiczny, bezkołnierzowy, zwężający się dystalnie, tytanowy, pokryty na całej długości Hydroksyapatytem, w rozmiarach od 115mm do 190 mm długości i  prostokątnym przekroju poprzecznym od 8mm do 20mm, stożek 12/14mm ,oraz trzpień kołnierzowy Coxa Vara, trzpień High Offset oraz trzpień dysplastyczny o długości 110mm w opcji kołnierzowej i bez kołnierzowej , możliwość prostgo rozwiniecia w opcje rewizyjną. W opcji trzpienie rewizyjne, w minimum 5 rozmiarach, od 180mm do 240mm. Dodatkowo posiadające nacięcia w płaszczyżnie AP i ML zwężającej się części dystalnej. stożek 12/14mm </t>
    </r>
  </si>
  <si>
    <r>
      <t>Głowa:</t>
    </r>
    <r>
      <rPr>
        <sz val="10"/>
        <color indexed="8"/>
        <rFont val="Arial"/>
        <family val="2"/>
      </rPr>
      <t xml:space="preserve"> metalowa wykonana ze stopu CoCr o średnicy 22,2 mm, 28 mm i 32 mm o 5 długościach szyjki na konus 12/ 14</t>
    </r>
  </si>
  <si>
    <t>Głowa metalowa ze stopu kobalt-chrom, średnica zewnętrzna 22.2  ( min. 2 długości),28, 32mm w 5 długościach szyjki</t>
  </si>
  <si>
    <t>Tymczasowa endoproteza stawu biodrowego i kolanowego ( spacer)  , dostępne w 6 rozmiarach dla stawu biodrowego (w wersji standardowej i płaskiej) oraz 3 rozmiarach dla stawu kolanowego, wysycona vancomecyną i gentamycyną w dawkach zwiększających się wraz z rozmiarem. Produkt fabrycznie przygotowany do implantacji, bez konieczności używania foremek cementowych.</t>
  </si>
  <si>
    <t>przedłużka piszczelowa</t>
  </si>
  <si>
    <t>przedłużka piszczelowa pokryta ZrN - implant dla osób uczulonych</t>
  </si>
  <si>
    <t>podkładka augmentacyjna</t>
  </si>
  <si>
    <t>podkładka augmentacyjna pokryta ZrN - implant dla osób uczulonych</t>
  </si>
  <si>
    <t>System kabli ortopedycznych z zaciskami. Dostepne dwie srednice kabli: 1.0 i 1.7mm zbudowane z wiazek przewodów zapewniajace wysoka elastycznosc i kontrole, implanty wykonane ze stali nierdzewnej implantowej, system kompatybilny ze wszystkimi systemami płytkowymi wykonanymi ze stali nierdzewnej implantowej, wszytkie kable wyposażone w pojedynczy zacisk, instrumentarium wyposażone w narzedzia do przewlekania, napinania oraz obcinania kabli, instrumentarium wyposażone w wielorazowe zaciski tymczasowe umożliwiajace prawidłowe ustawienie zespolenia oraz napreżenie zespołu kabli, możliwosc mocowania do płytek poprzez trzpienie, trzpienie łaczone z gniazdem w główce sruby oraz trzpienie z oczkiem okragłym i szerokim wkrecane w nagwintowany otwór w płycie typu LCP</t>
  </si>
  <si>
    <t xml:space="preserve">Kablie ortopedyczne z zaciskami </t>
  </si>
  <si>
    <t>Trzpienie z oczkiem okragłym i szerokim wkrecane w nagwintowany otwór w płycie typu LCP</t>
  </si>
  <si>
    <t>System płyt do stabilizacji złaman okołoprotezowych. Płyta pozwalajaca na wielopłaszczyznowa stabilizacje w obrebie trzpienia protezy przy pomocy srub
blokowanych/korowych 3.5. Płyta współpracujaca z płytami blokowanymi szerokimi prostymi/wygietymi, płytami do bliższej i dalszej nasady kosci udowej. Płyta wyposażona w cztery ramiona z możliwoscia ich odciecia. Sruby blokowane w płycie samogwintujace oraz samotnace/samogwintujace z gniazdami szesciokatnymi i gwizadkowymi wkrecane przy pomocy srubokreta dynamometrycznego 1.5Nm (3,5mm). Kompletne instrumentarium zapewniajace szybkie i precyzyjne wprowadzanie implantów, wyposażone w srubokret dynamometryczny, celownik do płyty oraz szczypce tnace pozwalajace na odciecie nieużywanych ramion. Płyta mocowana jest do własciwej płyty stabilizujacej złamanie typu przy pomocy kompletu sruby mocujacej. Materiał stal/tytan</t>
  </si>
  <si>
    <t>2a</t>
  </si>
  <si>
    <t>Sruby mocujace płyte do stabilizacji złaman okołoprotezowych gniazdo szesciokatne lub gwiazdkowe. Materiał stal/tytan</t>
  </si>
  <si>
    <t>Płyta anatomiczna do bliższej nasady kosci udowej. Płytka anatomiczna o kształcie zmniejszajacym kontakt z koscia, blokujaco - kompresyjna do bliższej nasady kosci udowej.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Płyty w wersji z hakiem i bez haka na kretarz wiekszy. Materiał stal.
- płyty hakowe do bliższej nasady kosci udowej, długosc od 133 do 385mm, od 2 do 16 otworów w trzonie i 2 otwory w głowie płytki, płyty uniwersalne.
- płyty do bliższej nasady kosci udowej (bez haka), długosc od 139 do 391mm, od 2 do 16 otworów w trzonie i 3 otwory w głowie płytki, płyty lewe i prawe.</t>
  </si>
  <si>
    <t>Płyta wygieta anatomicznie, blokujaco – kompresyjna niskoprofilowa oraz o zmniejszonym kontakcie z koscia. Płyta wyposażona w otwory dwufunkcyjne nie wymagajace zaslepek/przejsciówek, blokujaco – kompresyjne z możliwoscia zastosowania srub blokujacych lub korowych/gabczastych ( kompresja miedzyodłamowa ). Płyty wyposażone w  podłużny otwór blokujaco – kompresyjny umożliwia elastycznosc pionowego pozycjonowania płytki. Otwory owalne gwintowane z możliwoscia zastosowania alternatywnie srub blokowanych w płytce i korowych/gabczastych 4.5/5.0mm. Sruby blokujace wkrecane za pomoca srubokreta dynamometrycznego 4,0Nm. Sruby blokowane w płycie samogwintujace i samotnace/samogwinujace z gniazdami szesciokatnymi i gwiazdkowymi.
Płyty wygiete szerokie - długosc od 12 do 18 otworów – od 229 do 336mm. Materiał stal/tytan</t>
  </si>
  <si>
    <t>Sruba blokowana średnicy 5.0 mm,samogwintujaca, 
gniazdo srubokreta szesciokatne 3.5mm, długość 14-90mm. Materiał tytan.</t>
  </si>
  <si>
    <t>Sruba blokowana średnicy 5.0 mm, okoloprotezowa, 
gniazdo srubokreta szesciokatne 3.5mm, długość 8-18mm. Materiał tytan.</t>
  </si>
  <si>
    <t>Śruba blokowana średnicy 3,5mm, samogwintująca, gniazdo śrubokręta sześciokątne 2.5mm, długość 10-60mm. Materiał tytan.</t>
  </si>
  <si>
    <t>P</t>
  </si>
  <si>
    <t>Gwóźdź udowy boczny</t>
  </si>
  <si>
    <t>Gwóźdź udowy boczny, blokowany, kaniulowany, tytanowy. Proksymalne ugięcie umożliwiające założenie z dostępu bocznego w stosunku do szczytu krętarza większego. Gwóźdź z możliwościa blokowania proksymalnego 120° antegrade. Możliwość wielopłaszczyznowego blokowania dystalnego. Możliwość blokowania proksymalnego z użyciem dwóch śrub doszyjkowych pod kątem 130o z antewersją 10o, umożliwiających leczenie złamań podkretarzowych. Śruby blokujące z gniazdem gwiazdkowym, kodowanie kolorami - kolor śruby ryglującej odpowiada kolorowi gwoździa oraz oznaczeniu kolorystycznemu tulei i wiertła.</t>
  </si>
  <si>
    <t>Gwóźdź o średnicy od 9mm do 16mm , w długościach od 300mm do 480mm.</t>
  </si>
  <si>
    <t>Dwie śruby doszyjkowe o średnicy 6.5 mm i długościach od 60 mm do 130 mm</t>
  </si>
  <si>
    <t>Dwie śruby dystalne blokujące o średnicy 5.0 i długościach 26100 mm oraz o średnicy 6.0 w długościach 26-125 mm</t>
  </si>
  <si>
    <t>1d</t>
  </si>
  <si>
    <t>Zaślepka kaniulowana w długościach od 0mm do 20mm</t>
  </si>
  <si>
    <t>Gwóźdź udowy boczny dla młodocianych</t>
  </si>
  <si>
    <t>Gwózdź udowy, blokowany, kaniulowany, tytanowy, anatomiczny o kształcie dopasowanym do anatomii kości u młodocianych (w fazie wzrostu). Proksymalne wygięcie pod kątem 12o umożliwiające założenie z dostępu bocznego w stosunku do szczytu krętarza większego. Gwóźdź z możliwością blokowania proksymalnego 130°antegrade. Możliwość blokowania proksymalnego z użyciem dwóch śrub doszyjkowych pod kątem 120o z antewersja, o średnicy 5.0mm i długościach od 50mm do 125mm. Zaślepka kaniulowana w długościach od 0mm do 15mm. Śruby blokujące o śr. 4.0mm z gniazdem gwiazdkowym, Średnice gwoździ 8.2, 9 i 10 mm , w długościach od 240mm do 400mm.( w standardzie gwóźdź, trzy śruby plus zaślepka)</t>
  </si>
  <si>
    <t>Gwóźdź o średnicy od 8,2mm do 10mm , w długościach od 240mm do 400mm.</t>
  </si>
  <si>
    <t>2b</t>
  </si>
  <si>
    <t>trzy śruby dystalne blokujące o średnicy 4.0 i długościach 18-80 mm</t>
  </si>
  <si>
    <t>2c</t>
  </si>
  <si>
    <t>Zaślepka kaniulowana w długościach od 0mm do 15mm</t>
  </si>
  <si>
    <t>2d</t>
  </si>
  <si>
    <t>Śruby doszyjkowe długościach od 60 mm do 125 mm</t>
  </si>
  <si>
    <t>Gwóźdź piszczelowy</t>
  </si>
  <si>
    <t>Gwóźdź tytanowy podudziowy. Gwóźdź umożliwiający zaopatrzenie złamań w obrębie zarówno dalszej jak i bliższej nasady piszczeli Możliwość wielopłaszczyznowego blokowania proksymalnego za pomocą śrub gąbczasto-korowych posiadających w części gwint korowy a w części gwint gąbczasty. Śruby blokujące z gniazdem gwiazdkowym,</t>
  </si>
  <si>
    <t>3a</t>
  </si>
  <si>
    <t>Gwóźdź o średnicy od 8mm do 13mm w długościach od 255mm do 465mm. Dostępne gwoździe lite i kaniulowane</t>
  </si>
  <si>
    <t>3b</t>
  </si>
  <si>
    <t>Trzy śruby blokujące: o średnicy 4.0 w długościach 18-80 mm i 5.0    w długościach 26-100 mm oraz korowo gąbczaste o średnicy 5.0    i długościach 30-90 mm</t>
  </si>
  <si>
    <t>3c</t>
  </si>
  <si>
    <t>Zaślepki kaniulowane w długościach od 0mm do 15mm. Zaślepka do blokowania śrub korowo gąbczastych.</t>
  </si>
  <si>
    <t>3d</t>
  </si>
  <si>
    <t>Śruby dwurdzeniowe 5,0mm</t>
  </si>
  <si>
    <t>Gwózdz udowy retro- antegrade</t>
  </si>
  <si>
    <t xml:space="preserve">Gwóźdź udowy, blokowany, kaniulowany, tytanowy. Z możliwością implantowania antegrade i retrograde przy użyciu tego samego implantuj. Możliwość blokowania z użyciem śruby spiralnej. Możliwość wielopłaszczyznowego blokowania dystalnego. Zarówno w części proksymalnej jak i dystalnej podłużne otwory umożliwiające dynamizację. Śruby blokujące z gniazdem gwiazdkowym,  kodowane kolorami – kolor śruby ryglującej odpowiada kolorowi gwoździa oraz oznaczeniu kolorystycznemu tulei i  wiertła. Gwóźdź uniwersalny – do prawej i lewej nogi. Zaślepki kaniulowane w długościach od 0mm do 20mm. Średnice gwoździa od 9mm do 13mm, w długościach od 300mm do 480mm. </t>
  </si>
  <si>
    <t>4a</t>
  </si>
  <si>
    <t>Śruba blokująca średnicy 5,0mm, jasno zielona, gniazdo śrubokręta gwiazdkowe T25 długość 26-100mm</t>
  </si>
  <si>
    <t>4b</t>
  </si>
  <si>
    <t>Śruba blokująca średnicy 6,0mm, jasno zielona, gniazdo śrubokręta gwiazdkowe T25 długość 26-125mm</t>
  </si>
  <si>
    <t>4c</t>
  </si>
  <si>
    <t>Ostrze spiralno-nożowe, złote, do gwoździ śródszpikowych długość 45-100mm</t>
  </si>
  <si>
    <t>4d</t>
  </si>
  <si>
    <t>4e</t>
  </si>
  <si>
    <t>Zaślepki kaniulowane, srebrna, z gniazdem gwiazdkowym 0,5,10,15 i 20mm oraz zaślepka 0mm złota, do ostrza spiralno-nożowego, z gniazdem gwiazdkowym</t>
  </si>
  <si>
    <t>Gwózdz odpiętowy do artrodezy stawu skokowego</t>
  </si>
  <si>
    <t>Gwózdz tytanowy odpietowy. Gwózdz anatomiczny umożliwiajacy wykonanie pełnej artrodezy stawu skokowego. Gwózdz wygiety pod katem 12stopni w czesci bliższej. Wielopłaszczyznowe blokowanie gwozdzia. Możliwosc blokowania gwozdzia w kosci pietowej przy pomocy ostrza spiralo-nożowego i srub o sr. 6,0mm blokowanych katowo przy pomocy zaslepki. Możliwosc blokowania sruba w czesci bliższej gwozdzia srubami 5,0mm prostopadle przez kosc piszczelowa oraz skosnie przez kosc skokowa. Otwór dynamizacyjny w czesci bliższej gwozdzia. Ramie celownika umożliwiajace blokowanie wszystkich otworów w gwozdziu. Srednice : 10, 12,13mm i
długosci 150,180 i 240mm. Sruby blokujace z gniazdem gwiazdkowym.
(w standardzie: Gwozdz+2szt. sruby blokujace 5,0mm + 2szt. sruby blokujace 6,0mm+zaslepka)</t>
  </si>
  <si>
    <t>5a</t>
  </si>
  <si>
    <t>5b</t>
  </si>
  <si>
    <t>5c</t>
  </si>
  <si>
    <t>5d</t>
  </si>
  <si>
    <t>Zaslepka gwozdzia do sruby blokujacej z gniazdem gwiazdkowym</t>
  </si>
  <si>
    <t>5e</t>
  </si>
  <si>
    <t>Zaslepka gwozdzia  do ostrza spiralno-nożowego, z gniazdem gwiazdkowym</t>
  </si>
  <si>
    <r>
      <t>OPIS PRZEDMIOTU ZAMÓWIENIA</t>
    </r>
    <r>
      <rPr>
        <b/>
        <sz val="10"/>
        <color indexed="8"/>
        <rFont val="Arial"/>
        <family val="2"/>
      </rPr>
      <t xml:space="preserve"> - TYTANOWE GWOŹDZIE DLA DZIECI I DOROSŁYCH</t>
    </r>
  </si>
  <si>
    <t>Część piszczelowa zintegrowana na stałe z wkładką. Wykonana z wysoko usieciowanego polietylenu. (Allpoly) tibia</t>
  </si>
  <si>
    <t>Zestaw instrumentarium musi być dostarczony w specjalnych kontenerach z filtrami umożliwiającymi ich sterylizację i przechowywanie.</t>
  </si>
  <si>
    <r>
      <t>OPIS PRZEDMIOTU ZAMÓWIENIA</t>
    </r>
    <r>
      <rPr>
        <b/>
        <sz val="10"/>
        <color indexed="8"/>
        <rFont val="Arial"/>
        <family val="2"/>
      </rPr>
      <t xml:space="preserve">- </t>
    </r>
    <r>
      <rPr>
        <sz val="10"/>
        <color indexed="8"/>
        <rFont val="Arial"/>
        <family val="2"/>
      </rPr>
      <t>System do szycia łąkotki - DEPOZYT</t>
    </r>
  </si>
  <si>
    <r>
      <t>OPIS PRZEDMIOTU ZAMÓWIENIA</t>
    </r>
    <r>
      <rPr>
        <b/>
        <sz val="10"/>
        <color indexed="8"/>
        <rFont val="Arial"/>
        <family val="2"/>
      </rPr>
      <t xml:space="preserve"> - Kotwice  Implanty do rekonstrukcji stożka rotatorów oraz obrąbka barkowego</t>
    </r>
    <r>
      <rPr>
        <b/>
        <sz val="10"/>
        <color indexed="17"/>
        <rFont val="Arial"/>
        <family val="2"/>
      </rPr>
      <t xml:space="preserve"> - DEPOZYT</t>
    </r>
  </si>
  <si>
    <t>OPIS PRZEDMIOTU ZAMÓWIENIA - elastyczne gwoździe śródszpikowe - DEPOZYT</t>
  </si>
  <si>
    <r>
      <t>OPIS PRZEDMIOTU ZAMÓWIENIA</t>
    </r>
    <r>
      <rPr>
        <b/>
        <sz val="10"/>
        <color indexed="8"/>
        <rFont val="Arial"/>
        <family val="2"/>
      </rPr>
      <t xml:space="preserve"> - ZESPOLENIA DO ZŁAMAŃ OKOŁOPROTEZOWYCH - DEPOZYT</t>
    </r>
  </si>
  <si>
    <t>Kołnierz udowy</t>
  </si>
  <si>
    <t>Kołnierz piszczelowy</t>
  </si>
  <si>
    <t>Trzepień przedłużający piszczelowy</t>
  </si>
  <si>
    <t>Trzepień przedłużający udowy</t>
  </si>
  <si>
    <t>Element rzepki</t>
  </si>
  <si>
    <t>Kliny</t>
  </si>
  <si>
    <r>
      <t>OPIS PRZEDMIOTU ZAMÓWIENIA</t>
    </r>
    <r>
      <rPr>
        <b/>
        <sz val="10"/>
        <color indexed="8"/>
        <rFont val="Arial"/>
        <family val="2"/>
      </rPr>
      <t xml:space="preserve"> - Endoproteza rewizyjna modularna zawiasowa stawu kolanowego z rotacyjną wkładką</t>
    </r>
  </si>
  <si>
    <t>Zestaw instrumentarium musi być dostarczony w specjalnych  kontenerach z filtrami umożliwiającymi ich sterylizację i przechowywanie. Instrumentarium wraz z zestawem implantów dowożone na zabieg po wcześniejszym uzgodnieniu terminu</t>
  </si>
  <si>
    <t>Razem z implantami Oferent musi dostarczyć instrumentarium do jego zakładania. Instrumentarium wraz z zestawem implantów dowożone na zabieg po wcześniejszym uzgodnieniu terminu</t>
  </si>
  <si>
    <t>Element udowy anatomiczny wykonany ze stopu kobaltowo - chromowego w trzech rozmiarach z możliwością zamocowania bezcementowych kołnierzy udowych niwelujacych ubytki przynasadowe kości udowej w pięciu rozmiarach oraz dodatkowo trzpieni przedłużających w dwóch długościach i sześciu średnicach w wersjach prostych i zagietych</t>
  </si>
  <si>
    <t>Element piszczelowy wykonany ze stopu kobaltowo - chromowego z wysokopolerowanąpowierzchnią górną, do użycia z rotacyjną wkładką piszczelową w pięciu rozmiarach z możliwością zastosowania bezcementowych kołnierzy piszczelowych niwelujących ubytki przynasadowe kości piszczelowej w czterech rozmiarach oraz dodatkowo trzepieni przedłużających w dłuch długościach i sześciu średnicach</t>
  </si>
  <si>
    <t>Wkładka polietylenowa rotacyjna o wzmocnionej odporności na działające siły przez zastosowanie metalowego rdzenia, stabilizowana z możliwością związania protezy do systemu zawiasowego poprzez użycie metalowego pinu, w trzech rozmiarach i pięciu grubościach od 12 do 31mm dla każdego rozmiaru.</t>
  </si>
  <si>
    <r>
      <t>OPIS PRZEDMIOTU ZAMÓWIENIA</t>
    </r>
    <r>
      <rPr>
        <b/>
        <sz val="12"/>
        <color indexed="8"/>
        <rFont val="Arial"/>
        <family val="2"/>
      </rPr>
      <t xml:space="preserve"> - Implanty do osteosyntezy wewnętrznej i zewnetrznej</t>
    </r>
  </si>
  <si>
    <r>
      <t>Cena jednostkowa netto PLN</t>
    </r>
    <r>
      <rPr>
        <b/>
        <vertAlign val="superscript"/>
        <sz val="12"/>
        <color indexed="8"/>
        <rFont val="Arial"/>
        <family val="2"/>
      </rPr>
      <t>1</t>
    </r>
  </si>
  <si>
    <r>
      <t>Wartość netto PLN</t>
    </r>
    <r>
      <rPr>
        <b/>
        <vertAlign val="superscript"/>
        <sz val="12"/>
        <color indexed="8"/>
        <rFont val="Arial"/>
        <family val="2"/>
      </rPr>
      <t>2</t>
    </r>
    <r>
      <rPr>
        <b/>
        <sz val="12"/>
        <color indexed="8"/>
        <rFont val="Arial"/>
        <family val="2"/>
      </rPr>
      <t xml:space="preserve"> (1x3)</t>
    </r>
  </si>
  <si>
    <r>
      <t>Wartość brutto PLN (4+5)</t>
    </r>
    <r>
      <rPr>
        <b/>
        <vertAlign val="superscript"/>
        <sz val="12"/>
        <color indexed="8"/>
        <rFont val="Arial"/>
        <family val="2"/>
      </rPr>
      <t>3</t>
    </r>
  </si>
  <si>
    <t>Producent / typ</t>
  </si>
  <si>
    <t xml:space="preserve">System płytkowy do otwartej osteotomii bliższej nasady kosci piszczelowej, dalszej nasady kosci udowej, od strony bocznej i przysrodkowej. Płytka anatomiczna o kształcie zmniejszajacym kontakt z koscia, blokujaco - kompresyjna do dalszej nasady kosci udowej/bliższej nasady kosci piszczelowej.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5.0. W czesci dalszej płytki otwory owalne gwintowane z możliwoscia zastosowania alternatywnie srub blokowanych w płytce i korowych/gabczastych 4.5/5.0. Sruby blokowane w płycie samogwintujace oraz samotnace/samogwintujace z gniazdami szesciokatnymi i gwizadkowymi wkrecane przy pomocy srubokreta dynamometrycznego 4,0Nm. Kompletne instrumentarium zapewniajace szybkie i precyzyjne wprowadzanie implantów, wyposażone w srubokret dynamometryczny, osteotomy, rozwieracze kostne, klinowy rozwieracz ze wskaznikiem kata. Implanty wykonane sa z tytanu dla wiekszej wytrzymałosci, spreżystosci, biokompatybilne i bezpieczne dla MRI.
- płyty do osteotomii dalszej nasady kosci udowej boczne, długosc 141mm, 4 otwory w trzonie i 6 otworów w głowie płytki, płyty prawe i lewe.
- płyty do osteotomii dalszej nasady kosci udowej przysrodkowe, długosc 4 otwory w trzonie i 4 otwory w głowie płytki, uniwersalne oraz płyty prawe i lewe.
- płyty do osteotomii bliższej nasady kosci piszczelowej boczne, długosc 102mm, 3 otwory w trzonie i 5 otworów w głowie płytki, płyty prawe i lewe.
- płyty do osteotomii bliższej nasady kosci piszczelowej przysrodkowe, długosc 115mm i 112mm, 4 otwory w trzonie i 4 otwory w głowie płytki, płyty uniwersalne
</t>
  </si>
  <si>
    <t>Sruba blokujaca sr. 5,0mm, samotnąca, gniazdo srubokreta szesciokatne 3,5mm, materiał tytan</t>
  </si>
  <si>
    <t>Sruba blokujaca sr. 5,0mm, samogwintujaca, gniazdo srubokreta szesciokatne 3,5mm, materiał tytan</t>
  </si>
  <si>
    <t>Sruba korowa sr. 4,5mm, samogwintujaca, gniazdo srubokreta szesciokatne 3,5mm, materiał tytan</t>
  </si>
  <si>
    <t>Płytka blokująco - kompresyjna do złamań i rekonstrukcji w obrębie kości ręki i śródręcza, płyty wyposażone w otwory dwufunkcyjne nie wymagąjace zaślepek/przejsciówek, blokująco – kompresyjne z możliwością zastosowania śrub blokujących lub zwykłych ( kompresja miedzyodłamowa ). Śruby blokujące ze stożkowym gwintem na główce wkręcane za pomocą śrubokręta dynamometrycznego 0,4Nm i 0,8Nm (1.5/2.0/2.4). Śruby blokowane w płycie samogwintujace z gniazdami gwiazdkowymi (1.5/2.0/2.4). Materiał stal /tytan.</t>
  </si>
  <si>
    <t xml:space="preserve">Śruby blokowane o średnicy 1.5 mm, samogwintujące, długość od 6 do 24mm, gnizado gwiazdkowe. Materiał stal /tytan. </t>
  </si>
  <si>
    <t xml:space="preserve">Śruby korowe o średnicy 1.5 mm, samogwintujące, długość od 6 do 24mm, gnizado krzyżowe. Materiał stal /tytan. </t>
  </si>
  <si>
    <t>Śruby blokowane o średnicy 2.0 mm, samogwintujące, długość od 6 do 30mm, gnizado gwiazdkowe. Materiał stal /tytan.</t>
  </si>
  <si>
    <t xml:space="preserve">Śruby korowe o średnicy 2.0 mm, samogwintujące, długość od 6 do 38mm, gnizado gwiazdkowe. Materiał stal /tytan. </t>
  </si>
  <si>
    <t xml:space="preserve">Śruby blokowane o średnicy 2.4 mm, samogwintujące, długość od 6 do 30mm, gnizado gwiazdkowe. Materiał stal /tytan. </t>
  </si>
  <si>
    <t xml:space="preserve">Śruby korowe o średnicy 2.4 mm, samogwintujące, długość od 6 do 40mm, gnizado gwiazdkowe. Materiał stal /tytan. </t>
  </si>
  <si>
    <t>Śruby kompresyjne 2.4/3.0 kaniulowane z gwintowana główka, samotnace, samogwintujace. Gwint na główce sruby dostosowany do kosci korowej (podwójny zwój gwintu), gwint na koncówce sruby dostosowany do kosci gabczastej (duża głebokosc gwintu), srednica główki z gwintem 3,5mm, srednica rdzenia 2,0mm, srednica gwintu na koncu sruby 2,4/3.0 mm, jednakowy skok gwintu na główce i koncu sruby (1,25mm), konstrukcja sruby umożliwiajaca wykonanie kompresji a nastepnie niezależne wkrecenie główki sruby do kosci korowej, dostepne sruby z długim i krótkim gwintem w długosciach od 10 do 40mm, gniazdo sruby gwiazdkowe , srednica drutu Kirschnera – prowadzacego 1,1mm, wykonane w tytanie, materiał bezpieczny dla rezonansu magnetycznego</t>
  </si>
  <si>
    <t xml:space="preserve">Płytka do złaman i rekonstrukcji w obrebie kosci stopy i sródstopia, blokujaco - kompresyjna. Płytka blokowana 2.7mm prosta, typu L, T, X. Płyty wyposażone w otwory dwufunkcyjne nie wymagajace zaslepek/przejsciówek, gwintowany w czesci blokujacej i gładki w czesci kompresyjnej z możliwoscia zastosowania srub blokujacych lub korowych ( kompresja miedzyodłamowa ). Śruby blokujace ze stożkowym gwintem na główce wkrecane za pomoca srubokreta dynamometrycznego 0,8Nm. Sruby blokowane w płycie samogwintujace z gniazdami gwiazdkowymi. Materiał stal/tytan.           </t>
  </si>
  <si>
    <t xml:space="preserve">Płytka o kształcie X, koniczyny , płyty proste i typu L, T - typu blokujaco - kompresyjna zmiennokątowa do złaman i rekonstrukcji w obrębie kosci stopy i śródstopia. Płyty wyposażone w otwory zbudowane z czterech kolumn gwintowanych z min. czterema zwojami gwintu z możliwością zastosowania śrub blokowanych zmiennokątowo z odchyleniem od osi w każdym kierunku 15stopni.W części trzonowej płyty otwory gwintowane lub dwubiegunowe z możliwościa użycia śrub korowych i blokowanych (w tym zmiennokątowych). Śruby blokujące ze stożkowym gwintem na główce wkręcane za pomoca śrubokręta dynamometrycznego 0,8/1,2Nm. W części środkowej płyta wyposażona w dwa specjalne otwory w tym jeden podłużny przeznaczone do kompresji z wykorzystaniem kompresyjnych drutów Kirschnera oraz szczypiec
kompresyjnych. Możliwość zastosowania śrub blokowanych w płycie 2.4/2.7 wprowadzanych w osi otworów w głowie płyty. Śruby blokowane w płycie samogwintujace z gniazdami gwiazdkowymi. Instrumentarium wyposażone w specjalne narzędzia do kompresji z drutami kompresyjnymi, mini rozwieracz kostny do utrzymywania i rozwierania klina oraz narzędzia do kształtowania płyty. Materiał stal/tytan.           </t>
  </si>
  <si>
    <t>Płytka o kształcie anatomicznym do korekcji palucha sztywnego - typu blokujaco - kompresyjna zmiennokątowa do złaman i rekonstrukcji w obrębie kości stopy i śródstopia w tym korekcji palucha sztywnego. Płyty wyposażone w otwory zbudowane z czterech kolumn gwintowanych z min. czterema zwojami gwintu z możliwoscia zastosowania śrub blokowanych zmiennokątowo z odchyleniem od osi w każdym kierunku 15stopni.W czesci trzonowej płyty otwory gwintowane lub dwubiegunowe z możliwościa użycia śrub korowych i blokowanych (w tym zmiennokątowych). Śruby blokujące ze stożkowym gwintem na główce wkręcane za pomoca śrubokreta dynamometrycznego 0,8/1,2Nm. W części środkowej płyta wyposaż ona w dwa specjalne otwory w tym jeden podłużny przeznaczone do kompresji z wykorzystaniem kompresyjnych drutów Kirschnera oraz szczypiec kompresyjnych. Możliwość zastosowania śrub blokowanych w płycie 2.4/2.7 wprowadzanych w osi otworów w głowie płyty. Śruby blokowane w płycie samogwintujace z gniazdami gwiazdkowymi. Instrumentarium wyposażone w specjalne narzedzia do kompresji z drutami kompresyjnymi oraz rozwiertaki kuliste wklęsłe i wypukłe do przygotowania przed fuzją powierzchni stawowych. 
Płyty anatomiczne MTP – płyty w rozmiarach małym,średnim (zgiecie grzbietowe 0, 5 i 10 stopni) oraz dużym (zgiecie grzbietowe 5 stopni), długość 42, 52 i 57mm, śruba blokująca zmiennokątowa VA LCP średnicy 2,7mm, samogwintująca, gniazdo gwiazdkowe . Płyta anatomiczna MTP - 2.4/2.7, Hallux-Rigidus, śródstopie. Płyty anatomiczne MTP – płyty w wersji rewizyjnej (zgięcie grzbietowe 0 stopni), długosc 53 mm. Materiał stal/tytan.</t>
  </si>
  <si>
    <t xml:space="preserve">Śruba blokująca zmiennokątowa średnicy 2,7mm,samogwintująca, gniazdo gwiazdkowe. Długość 10-60mm.Materiał stal /tytan. </t>
  </si>
  <si>
    <t xml:space="preserve">Śruba blokująca zmiennokątowa średnicy 2,7mm,samogwintującagniazdo gwiazdkowe. Długość 10-60mm.Materiał stal /tytan. </t>
  </si>
  <si>
    <t xml:space="preserve">Śruba blokująca zmiennokątowa średnicy 2,4mm,samogwintująca, gniazdo gwiazdkowe. Długość 6-30mm.Materiał stal /tytan. </t>
  </si>
  <si>
    <t xml:space="preserve">Śruba korowa średnicy 2,4mm,samogwintująca, gniazdo gwiazdkowe. Długość 6-30mm.Materiał stal /tytan. </t>
  </si>
  <si>
    <r>
      <t>Cena jednostkowa netto PLN</t>
    </r>
    <r>
      <rPr>
        <b/>
        <vertAlign val="superscript"/>
        <sz val="9"/>
        <color indexed="8"/>
        <rFont val="Arial"/>
        <family val="2"/>
      </rPr>
      <t>1</t>
    </r>
  </si>
  <si>
    <r>
      <t>Wartość netto PLN</t>
    </r>
    <r>
      <rPr>
        <b/>
        <vertAlign val="superscript"/>
        <sz val="9"/>
        <color indexed="8"/>
        <rFont val="Arial"/>
        <family val="2"/>
      </rPr>
      <t>2</t>
    </r>
    <r>
      <rPr>
        <b/>
        <sz val="9"/>
        <color indexed="8"/>
        <rFont val="Arial"/>
        <family val="2"/>
      </rPr>
      <t xml:space="preserve"> (1x3)</t>
    </r>
  </si>
  <si>
    <r>
      <t>Wartość brutto PLN (4+5)</t>
    </r>
    <r>
      <rPr>
        <b/>
        <vertAlign val="superscript"/>
        <sz val="9"/>
        <color indexed="8"/>
        <rFont val="Arial"/>
        <family val="2"/>
      </rPr>
      <t>3</t>
    </r>
  </si>
  <si>
    <r>
      <t xml:space="preserve">Producent 
</t>
    </r>
    <r>
      <rPr>
        <b/>
        <i/>
        <sz val="9"/>
        <color indexed="8"/>
        <rFont val="Arial"/>
        <family val="2"/>
      </rPr>
      <t xml:space="preserve"> </t>
    </r>
    <r>
      <rPr>
        <b/>
        <sz val="9"/>
        <color indexed="8"/>
        <rFont val="Arial"/>
        <family val="2"/>
      </rPr>
      <t>/typ</t>
    </r>
  </si>
  <si>
    <t>szt..</t>
  </si>
  <si>
    <t>6a</t>
  </si>
  <si>
    <t>Zaślepka do gwoździ elastycznych o dwóch średnicach  1.5-2.5 i 3- 4mm</t>
  </si>
  <si>
    <t>7.1</t>
  </si>
  <si>
    <t>Trzpień krótki przynasadowy, bezkołnierzowy, pokryty na całej długości hydroksyapatytem oraz tytanem w 10 rozmiarach w kształcie podwójnego klina, stożek lateralizowanej z kątem szyjkowym 128 stopni</t>
  </si>
  <si>
    <t>Miękka uniwersalna kotwica o średnicy 1mm, wykonana z plecionki poliestrowej, 2 igły, nici 2/0 lub 3/0, sterylny podajnik, wiertło w zestawie.</t>
  </si>
  <si>
    <t>Kotwica z materiału PEEK, wbijana - z tytanowym grotem, bez konieczności nawiercania, bezwęzłowa, z możliwością wprowadzenia i niezależnego napięcia 8 nitek, średnica 4,5mm, długość 25,8mm, rotacyjna głowica w aplikatorze umożliwiająca kontrolę napięcia nitek.</t>
  </si>
  <si>
    <t>OPIS PRZEDMIOTU ZAMÓWIENIA - Implanty do stabilizacji stożka rotatorów i tenodezy bicepsu - DEPOZYT</t>
  </si>
  <si>
    <t>Implant wersji Biokompozytowej i PEEK do stabilizacji stożka rotatorów, implant wkręcany o średnicy 3.5mm, 4.75mm, 5.5mm z tytanowym lub PEEKowskim początkiem do mocowania przeszczepu. Implant powinien być założony na jednorazowy wkrętak ze znacznikiem pozawalającym na pełną kontrolę i ocenę prawidłowego założenia implantu. Implant umożliwia śródoperacyjną kontrolę napięcia przeszczepu.</t>
  </si>
  <si>
    <t>Implant wersji Biokompozytowej i PEEK do tenodezy bicepsu, implant wkręcany o średnicy 7mm, 8mm i 9mm z PEEKowskim początkiem do mocowania przeszczepu w dwóch wersjach: zamkniętej i otwartej. Implant powinien być założony na jednorazowy wkrętak ze znacznikiem pozwalającym na pełną kontrolę i ocenę prawidłowego założenia implantu. Implant umozliwia śródoperacyjną kontrolę napięcia przeszczepu.</t>
  </si>
  <si>
    <t>Specjalistyczny szew przeznaczony do zabiegów ortopedycznych, wzmacniany włóknami poliamidowymi. Grubość USP 2. Szew sterylny. Dostepny w wersji pojedyńczej nici z igłą dł. 96-97cm, igła 26.5-27mm 1/2 koła, oraz w wersji bez igły: dwie nitki pakowane razem - dł. każdej 96-97cm</t>
  </si>
  <si>
    <t>Taśma do szycia stożka rotatorów o szerokości 2mm i długości 18 cm w kolorze niebieskim, fabrycznie połączona (zwężająca się) z mocną nicią nicia w rozmiarze #2 o długości 76 cm.</t>
  </si>
  <si>
    <t>Polimerowa taśma do szycia stożka rotatorów dostępna w kolorze biało-niebieskim wykonana z mocnej plecionki o długości 91,4 cm i o szerokości 2 mm. Taśma obustronnie zwężająca się i przechodząca w super mocną nić #2. Całkowita długość taśmy wraz z nićmi 137,2 cm pakowana pojedynczo sterylnie lub pojedynczo sterylnie w opakowaniach zbiorczych po 6 lub 12 sztuk.</t>
  </si>
  <si>
    <t>Gwoździe śródszpikowe, elastyczne, tytanowe, do zespoleń kości długich. Zakończenie gwoździa spłaszczone i zaokrąglone, wygięte w kształcie kija hokejowego, umożliwiające bezpieczne wprowadzenie gwoździa do kanału śródszpikowego. Rozmiar gwoździa ø1.5, 1.75, 2.0, 2.25 o długości 300 mm i Ø2.5, 3.0, 3.5, 4.0 o długości 450 mm, Gwoździe oznaczone kodem paskowym ulatwiającym idedntyfikację średnicy gwoździa - duży znacznik oznaczający 1mm, mały znacznik oznaczający 0.25mm, system sterylny lub niesterylny - do wyboru przez zamawiającego.</t>
  </si>
  <si>
    <t xml:space="preserve">Gwóźdź śródszpikowy do leczenia złamań części bliższej kości udowej typu GAMMA krótki, ze średnicą w części proksymalnej max 16 mm, materiał stal lub tytan; w składzie:
- gwóźdź (Ø 10-12mm, dł. 200-280mm), kąt 125°, 130°, 135°,
- śruba zaślepiająca, wyposażona w system zabezpieczający przed spadaniem śruby z wkrętaka,
- śruba kompensacyjna, wyposażona w system zabezpieczający przed spadaniem śruby z wkrętaka.
</t>
  </si>
  <si>
    <t xml:space="preserve">Gwóźdź śródszpikowy do leczenia złamań części bliższej kości udowej typu GAMMA długi, prawy i lewy, ze średnicą w części proksymalnej max 16 mm, materiał stal lub tytan; w składzie:
- gwóźdź (Ø 10-12mm, dł. 340-420mm), kąt 125°, 130°, 135°,
- śruba zaślepiająca, wyposażona w system zabezpieczający przed spadaniem śruby z wkrętaka,
- śruba kompensacyjna, wyposażona w system zabezpieczający przed spadaniem śruby z wkrętaka.
</t>
  </si>
  <si>
    <t>Śruba szyjkowa teleskopowa Ø 11mm (dł. 70-125mm) ze śrubą kompresyjną M4, materiał stal lub tytan</t>
  </si>
  <si>
    <t>Piny antyrotacyjne Ø 4mm do gwoździa Gamma (szt. 2 na komplet), materiał stal lub tytan</t>
  </si>
  <si>
    <t>Wkręty blokujące do gwoździ śródszpikowych Ø 4,5mm dł. 20-100mm, materiał stal lub tytan</t>
  </si>
  <si>
    <t xml:space="preserve">Trzpień bezcementowy, przynasadowy, szyjkowy,  o przekroju owalnym, z czterema bocznymi wypustkami derotacyjnymi, regulujący koślawość/szpotawość ustawienia wysokością przycięcia szyjki. W szczególności umożliwiający wysokie, podgłowowe cięcie szyjki i zachowanie jej fragmentu. Trzpień w minimum 9 rozmiarach. Pokrycie zewnętrzne w formie napylonej, porowatej warstwy tytanowej pokrytej cienką, bioaktywną warstwą hydroksyapatytu. Część dystalna i proksymalna trzpienia polerowane. Szyjka przewężona redukująca możliwość konflikty szyjkowo-panewkowego. Stożek trzpienia eurokonus
</t>
  </si>
  <si>
    <t>Panewka bezcementowa sferyczna, typu press-fit w minimum 13 rozmiarach zewnętrznych. Czasza z lita bez otworów. Rant czaszy obły, polerowany, redukujacy możliwość konfliktu szyjkowo-panewkowego. Pokrycie zewnętrzne w formie napylonej, porowatej warstwy tytanowej pokrytej cienką (max 20mm), bioaktywną (osteoindukcyjną), warstwą fosforanowo-wapniową (CaP) szybko-resorbującą (do 6cui miesięcy - tzw. Bonit). Implant przystosowany do zastosowania w jednej czaszy trzech typów wkładek:ceramicznej, metalowej i PE. Zaślepka polarna w komplecie</t>
  </si>
  <si>
    <t>Panewka bezcementowa sferyczna, typu press-fit w minimum 13 rozmiarach zewnętrznych. Czasza z 3 otworami na śruby. Rant czaszy obły, polerowany, redukujacy możliwość konfliktu szyjkowo-panewkowego. Pokrycie zewnętrzne w formie napylonej, porowatej warstwy tytanu. Implant przystosowany do zastosowania w jednej czaszy trzech typów wkładek:ceramicznej, metalowej i PE. Wkładki panewkowe dostosowane do rosnących rozmiarów głów: 28mm, 32mm, 36mm, 40mm</t>
  </si>
  <si>
    <t>Zaślepka otworu polarnego panewki</t>
  </si>
  <si>
    <t xml:space="preserve">Głowa CoCr o stożeku 12/14 oraz średnicy zewnętrznej 36mm i 40mm
</t>
  </si>
  <si>
    <t xml:space="preserve">Głowa CoCr o stożeku 12/14 oraz średnicy zewnętrznej 28mm i 32mm
</t>
  </si>
  <si>
    <t xml:space="preserve">Głowa z ceramiki Biolox Delta o stożku 12/14 i średnicach zewnętrznych: 28mm, 32mm, 36mm, 40mm
</t>
  </si>
  <si>
    <t>Śruby panewkowe śr. 6,5mm</t>
  </si>
  <si>
    <t>Wkładka panewkowa wykonana z wysoko-usieciowanego polietylenu HXLPE, dostosowana do rosnących głów: 28mm, 32mm, 36mm, 40mm</t>
  </si>
  <si>
    <r>
      <t>OPIS PRZEDMIOTU ZAMÓWIENIA</t>
    </r>
    <r>
      <rPr>
        <b/>
        <sz val="10"/>
        <color indexed="8"/>
        <rFont val="Arial"/>
        <family val="2"/>
      </rPr>
      <t>- System reduktorów stożka do operacji rewizyjnych stawu biodrowego</t>
    </r>
  </si>
  <si>
    <r>
      <t>Reduktory stożka umożliwiające śródoperacyjną korekcję długości szyjki do 21mm, antewersji do 14</t>
    </r>
    <r>
      <rPr>
        <vertAlign val="superscript"/>
        <sz val="10"/>
        <color indexed="8"/>
        <rFont val="Arial"/>
        <family val="2"/>
      </rPr>
      <t>o</t>
    </r>
    <r>
      <rPr>
        <sz val="10"/>
        <color indexed="8"/>
        <rFont val="Arial"/>
        <family val="2"/>
      </rPr>
      <t xml:space="preserve"> i kąta CCD do 14</t>
    </r>
    <r>
      <rPr>
        <vertAlign val="superscript"/>
        <sz val="10"/>
        <color indexed="8"/>
        <rFont val="Arial"/>
        <family val="2"/>
      </rPr>
      <t>o</t>
    </r>
    <r>
      <rPr>
        <sz val="10"/>
        <color indexed="8"/>
        <rFont val="Arial"/>
        <family val="2"/>
      </rPr>
      <t>. Reduktory dopasowane do dowolnego typu stożka. W standardzie dostępne reduktory na stożki 12/14 i 14/16, V40 do rozmiaru 5XL</t>
    </r>
  </si>
  <si>
    <t>Głowy metalowe CoCr o średnicach 28mm, 32mm i 36mm dostosowane do reduktorów stożka</t>
  </si>
  <si>
    <t>Głowy ceramiczne BioloxDelta o średnicach 28mm, 32mm i 36mm dostosowane do reduktorów stożka</t>
  </si>
  <si>
    <r>
      <t>OPIS PRZEDMIOTU ZAMÓWIENIA</t>
    </r>
    <r>
      <rPr>
        <b/>
        <sz val="10"/>
        <color indexed="8"/>
        <rFont val="Arial"/>
        <family val="2"/>
      </rPr>
      <t xml:space="preserve"> - Kotwice - implnaty do rekonstrukcji stożka rotatorów oraz obrąbka barkowego - DEPOZYT</t>
    </r>
  </si>
  <si>
    <r>
      <t>OPIS PRZEDMIOTU ZAMÓWIENIA</t>
    </r>
    <r>
      <rPr>
        <b/>
        <sz val="10"/>
        <color indexed="8"/>
        <rFont val="Arial"/>
        <family val="2"/>
      </rPr>
      <t xml:space="preserve"> - Nośnik Antybiotyku - DEPOZYT</t>
    </r>
  </si>
  <si>
    <t>Dwuwodny siarczan wapnia do stosowania w infekcjach tkanek miękkich, kości i szpiku, stosowany z wykorzystaniem antybiotyków. Preparat biodegradowalny oraz biokompatybilny o objetości 20cm2</t>
  </si>
  <si>
    <t>Dwuwodny siarczan wapnia do stosowania w infekcjach tkanek miękkich, kości i szpiku, stosowany z wykorzystaniem antybiotyków. Preparat biodegradowalny oraz biokompatybilny o objetości 30cm2</t>
  </si>
  <si>
    <t>Dwuwodny siarczan wapnia do stosowania w infekcjach tkanek miękkich, kości i szpiku, stosowany z wykorzystaniem antybiotyków. Preparat biodegradowalny oraz biokompatybilny o objetości 50cm2</t>
  </si>
  <si>
    <r>
      <t>OPIS PRZEDMIOTU ZAMÓWIENIA</t>
    </r>
    <r>
      <rPr>
        <b/>
        <sz val="10"/>
        <color indexed="8"/>
        <rFont val="Arial"/>
        <family val="2"/>
      </rPr>
      <t xml:space="preserve"> - Klej tkankowy</t>
    </r>
  </si>
  <si>
    <t>Membrana zbudowana z kwasu hialiuronowego, zarejestrowana do rekonstrukcji chrząstnych oraz chrzęstno-kostnych, stanowiąca podłoże dla mezenchymalnych komórek macierzystych ludzkiego szpiku kostnego. Wymiary membrany 2 x 2 cm lub 5x5 cm, grubość 2 mm. Membrana nie posiada zdefiniowanej lewej lub prawej strony, w przypadku ubytków ogniskowych nie wymaga dodatkowej fiksacji.</t>
  </si>
  <si>
    <r>
      <t>OPIS PRZEDMIOTU ZAMÓWIENIA</t>
    </r>
    <r>
      <rPr>
        <b/>
        <sz val="10"/>
        <color indexed="8"/>
        <rFont val="Arial"/>
        <family val="2"/>
      </rPr>
      <t>- Elektrody bipolarne</t>
    </r>
  </si>
  <si>
    <t>Oryginalne elektrody bipolarne (RF) : dwuprzyciskowa, sterylna elektroda ablacyjno - koagulacyjna do procedur artroskopowych. Sterowana za pomocą przycisków umieszczonych na jej obudowie (2 przyciski) lub ze sterownika nożnego.
Dostępna w wersji ze ssaniem. Końcówki zagięte pod kątem 90*; 90* w wersji wydłużonej oraz  wersji haczyka. Elektrody dedykowane do posiadanego przez Zamawiającego urządzenia RF Synergy firmy Arthrex.
Sztuk 50 do wyboru zamawiającego</t>
  </si>
  <si>
    <r>
      <t>OPIS PRZEDMIOTU ZAMÓWIENIA</t>
    </r>
    <r>
      <rPr>
        <b/>
        <sz val="10"/>
        <color indexed="8"/>
        <rFont val="Arial"/>
        <family val="2"/>
      </rPr>
      <t>- Ostrza do shavera</t>
    </r>
  </si>
  <si>
    <t>Oryginalne, jednorazowego użycia ostrza do shavera do posiadanych przez Zamawiającego rękojeści shavera artroskopowego firmy Arhtrex. Ostrza pakowane sterylnie, pojedynczo w opakowaniach zbiorczych po 5 sztuk z rodzaju. Ostrza typu frezy kostne dostępne w średnicach: 3,0; 4,0; 4,5; 5,0; 5,5 mm:  lub ostrza do tkanki miękkiej dostępne w średnicach : 2,0; 3,0; 3,5; 3,8; 4,0; 4,2; 5,0; 5,5 mm.
Ostrza kostne dostępne w wersji z sześcioma; ośmioma; dziesięcioma lub dwunastoma wyżłobieniami na części roboczej ostrza.
Możliwe do zaoferowania ostrzy do małych stawów oraz ostrzy w wersji wydłużonej do biodra oraz ostrzy typu :
- kątowa końcówka do shavera z funkcją mikrozłamań, zagięta pod kątem 30 lub 45 stopni o głębokości nawiercania 4 i 6 mm, średnica nawiercenia 1,5 mm. 
- końcówka do shavera, raszpla trąca o szerokości od 3,5 mm; 4,0 mm; 5,5 mm i grubości 2 mm.
Sztuk 150 do wyboru zamawiającego</t>
  </si>
  <si>
    <r>
      <t>OPIS PRZEDMIOTU ZAMÓWIENIA</t>
    </r>
    <r>
      <rPr>
        <b/>
        <sz val="10"/>
        <color indexed="8"/>
        <rFont val="Arial"/>
        <family val="2"/>
      </rPr>
      <t>- Dreny do pompy artroskopowej</t>
    </r>
  </si>
  <si>
    <r>
      <t>OPIS PRZEDMIOTU ZAMÓWIENIA</t>
    </r>
    <r>
      <rPr>
        <b/>
        <sz val="10"/>
        <color indexed="8"/>
        <rFont val="Arial"/>
        <family val="2"/>
      </rPr>
      <t xml:space="preserve"> - Płyty i kable do złamań okołoprotezowych</t>
    </r>
  </si>
  <si>
    <t>Płyta tytanowa prosta– w 3 długościach:150,200,250 mm, z otworami do przeprowadzenia śrub korowych oraz wbudowanymi zamkami na kable. System ma umożliwiać wielokrotną możliwość otwierania i zamykania naciągniętego kabla w zamku.</t>
  </si>
  <si>
    <t>Płytka tytanowa nakrętarzowa - w 4 wersjach długości od 75 do 265mm,  na 3,5,8 i 11 kabli,  z wbudowanymi zamkami na kable  System ma umożliwiać wielokrotną możliwość otwierania i zamykania naciągniętego kabla w zamku.</t>
  </si>
  <si>
    <t>Kabel rewizyjny - o średnicy 2mm z plecionki kobaltowo chromowej, z zapięciem  umożliwiającym jego wielokrotne zamykanie kluczem imbusowym.</t>
  </si>
  <si>
    <t>Kabel rewizyjny – o średnicy 2mm z plecionki kobaltowo chromowej, bez zapięcia, dedykowany do płyt.</t>
  </si>
  <si>
    <r>
      <t>OPIS PRZEDMIOTU ZAMÓWIENIA</t>
    </r>
    <r>
      <rPr>
        <b/>
        <sz val="10"/>
        <color indexed="8"/>
        <rFont val="Arial"/>
        <family val="2"/>
      </rPr>
      <t xml:space="preserve"> - Endoproteza stawu kolanowego całkowita pierwotna</t>
    </r>
  </si>
  <si>
    <t xml:space="preserve">Endoproteza w wersji z pozostawieniem tylnego więzadła CR oraz z tylną stabilizacją PS ( Posterior Stabilized), bloczki do przycinania z prowadzeniem szczelinowym. Implanty zarówno w wersji bez wbudowanej rotacji zewnętrznej oraz z wbudowaną 3° rotacją zewnętrzną.
Część udowa cementowa anatomiczna lewa//prawa, dostępna w 7 rozmiarach dla każdej ze stron: wykonana ze stopu Co-Cr. Możliwość stosowania kostki z doborem kąta koślawości od 5° do 7°
</t>
  </si>
  <si>
    <t xml:space="preserve">Endoproteza w wersji z pozostawieniem tylnego więzadła CR oraz z tylną stabilizacją PS ( Posterior Stabilized), bloczki do przycinania z prowadzeniem szczelinowym. . Implanty zarówno w wersji bez wbudowanej rotacji zewnętrznej oraz z wbudowaną 3° rotacją zewnętrzną.
Część udowa cementowa anatomiczna lewa//prawa, dostępna w 7 rozmiarach dla każdej ze stron: wykonana z metalu (ZrNb), którego zewnętrzna warstwa jest przekształcona w ceramikę; przeznaczona dla pacjentów młodszych lub uczulonych na metal. Możliwość stosowania kostki z doborem kąta koślawości od 5° do 7°
</t>
  </si>
  <si>
    <t>Taca piszczelowa bezcementowa lub cementowa tytanowa anatomiczna lewa/prawa dostępna w 8 rozmiarach dla każdej ze stron, gładko polerowana ze specjalnym mechanizmem zatrzaskowym. Możliwość rozbudowy protezy o elementy rewizyjne, w tym trzpienie z 2,4 stopniowym offsetem oraz podkładki.</t>
  </si>
  <si>
    <t>Wkładka polietylenowa uniwersalna o grubościach: 9, 11, 13, 15, 18, w wersji PS i CC również 21, 25mm, sterylizowana w EtO. Oferowana w wersji z zachowaniem i wycięciem więzadła PCL, z możliwością zastosowania wkładki półzwiązanej CondyloConstrained.</t>
  </si>
  <si>
    <t>Rzepka – wykonana z polietylenu, dwuwypukła bądź płaska z 3 bolcami</t>
  </si>
  <si>
    <t xml:space="preserve">Ostrza do piły oscylacyjnej </t>
  </si>
  <si>
    <r>
      <t>OPIS PRZEDMIOTU ZAMÓWIENIA</t>
    </r>
    <r>
      <rPr>
        <b/>
        <sz val="10"/>
        <color indexed="8"/>
        <rFont val="Arial"/>
        <family val="2"/>
      </rPr>
      <t xml:space="preserve"> - Tytanowe śruby interferencyjne do rekonstrukcji więzadeł krzyżowych z użyciem ścięgna ST</t>
    </r>
  </si>
  <si>
    <t>Tytanowa śruba interferencyjna do mocowania przeszczepu w kanale kostnym, dedykowana do rekonstrukcji więzadła krzyżowego kolana z wykorzystaniem ścięgna ST. Zwoje śruby tępe nie powodujące przecinania przeszczepu podczas wkręcania śruby. Śruba wyposażona w cylindryczną głowę z zaokrągloną krawędzią, z interfejsem typu heksagonalnego dla śrubokrętu, z kaniulacją na całej długości umożliwiającą wkręcanie po drucie prowadzącym o śr. 2 mm. Dostępne rozmiary [śr. / dł. śruby]: 7mm / 23mm; 7mm / 28mm; 8mm / 23mm; 8mm / 28mm; 9mm / 23mm; 9mm / 28mm; 10mm / 23mm; 10mm / 28mm. Dostępność dedykowanych śrub do rekonstrukcji więzadła kolana z wykorzystaniem przeszczepu BTB. Śruba dedykowana do ST oznaczona kolorem umożliwiającym szybkie odróżnienie od śruby dedykowanej do BTB.</t>
  </si>
  <si>
    <t>Śrubokręt typu heksagonalnego, dedykowany do wszystkich rozmiarów śrub tytanowych, z kaniulacja na całej długości umożliwiająca wkręcanie po drucie prowadzącym o śr.2 mm.</t>
  </si>
  <si>
    <t>Drut prowadzący, nitinolowy, śr. 2 mm, dł. 38,5 cm, kompatybilny z oferowanym śrubokrętem op. 6 szt</t>
  </si>
  <si>
    <t>Drut wiercący z oczkiem w końcu proksymalnym, końcówka wiercąca spiralna, śr. 2,4 mm, dł. 38 cm, op. 6 szt.</t>
  </si>
  <si>
    <t>Uchwyt do wymiennych celowników udowych, z zatrzaskowym mocowanie celowników</t>
  </si>
  <si>
    <t>Celownik udowy, z offsetem 5 mm, kompatybilny z oferowanym uchwytem, możliwość w prowadzania celownika przez port przyśrodkowy oraz kanał piszczelowy</t>
  </si>
  <si>
    <t>Celownik udowy, z offsetem 7 mm, kompatybilny z oferowanym uchwytem, możliwość w prowadzania celownika przez port przyśrodkowy oraz kanał piszczelowy</t>
  </si>
  <si>
    <t>Płyty proste stalowe blokująco – kompresyjne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Instrumentarium wyposażone w zestaw narzędzi: kościotrzymacze, podważki, raspator oraz zestaw umożliwiający małoinwazyjną implantację płyty i przezskórne wkręcanie śrub. Śruby blokowane wkręcane za pomocą śrubokręta dynamometrycznego.
Śruba korowa Ø3.5 w długościach 10-150 mm;
Śruba blokowana Ø3.5 w długościach 12-90 mm.
A. Płyty stalowe 3.5 mm proste blokowane, ilość otworów 4-20, długość 53-261 mm
B. Płyty stalowe 3.5 mm 1/3 tubular blokowane, ilość otworów 3-14, długość 42-185 mm</t>
  </si>
  <si>
    <t>Płyty proste stalowe blokująco – kompresyjne, rekonstrukcyjne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t>
  </si>
  <si>
    <t>Płyty tytanowe do dalszego końca kości promieniowej
Płyty zakładane z dostępu dłoniowego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
Płyty dłoniowe:
A. wąskie o szerokości głowy 20 mm, dwa rzędy po 3 otwory w głowie płyty, 3 lub 5 otworów, w tym otwory podłużne w trzonie płyty, długość odpowiednio 50 i 70 mm;
B. standardowe o szerokości głowy 24 mm, dwa rzędy (3- i 4-otw.) w głowie płyty; 3, 5, 8, 10 i 13 otworów w tym otwory podłużne w trzonie płyty, długość odpowiednio 50, 70, 90, 110 i 130 mm
C. szerokie o szerokości głowy 28 mm, dwa rzędy 4-otworowe w głowie płyty; 5 otworów w tym otwory podłużne w trzonie płyty, długość 50 mm D. płyty pozastawowe o szerokośći głowy 20 mm (wąskie) i 24 mm (standardowe),
jeden rząd trzech otworów (wąskie) lub czterech otworów (standardowe),3 otwory w tym otwór podłużny w trzonie płyty, długość 40 mm</t>
  </si>
  <si>
    <t>Płyty tytanowe do dalszego końca kości promieniowej
Płyty zakładane z dostępu grzbietowego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t>
  </si>
  <si>
    <t>Płyta stalowa anatomiczna niskoprofilowa, blokująco-kompresyjna do bliższej nasady kości piszczelowej od strony bocznej pod śruby o średnicy 3.5 mm.
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t>
  </si>
  <si>
    <t xml:space="preserve">Płyta stalowa anatomiczna niskoprofilowa,kompresyjna do bliższej nasady kości piszczelowej od strony przyśrodkowej.
W głowie płyty 4 otwory na śruby pod różnymi kątami oraz 3 otwory pozwalające na stabilizację za pomocą drutów Kirschnera. W części dalszej płytki otwory niegwintowane z możliwością zastosowania śrub korowych kompresyjnych lub kaniulowanych konikalnych. Płyta prawa/ lewa, ilość otworów w trzonie 4, 6, 8 i 10, w długościach odpowiednio 59, 82, 106 i 130 mm.
</t>
  </si>
  <si>
    <t>Płyta stalowa anatomiczna niskoprofilowa, blokująco-kompresyjna do dalszej nasady kości piszczelowej od strony przyśrodkowej i przednio-bocznej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przyśrodkowa prawa/ lewa, ilość otworów w trzonie 6- 18, długość 120-264 mm. Płyta przednio-boczna prawa/ lewa, ilość otworów w trzonie 6- 18, długość 94-237 mm.</t>
  </si>
  <si>
    <t>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t>
  </si>
  <si>
    <t>Płyta tytanowa anatomiczna, z ograniczonym kontaktem z kością, blokująco-kompresyjna do bliższej nasady kości piszczelowej od strony bocznej, z otworami w płycie zmienno-kątowymi
W głowie płyty 2 lub 3 otwory na śruby gąbczaste o średnicy 5.0 mm oraz gąbczaste kanulowane o średnicy 4.5 mm; śruby w głowie pod różnymi kątami wraz z możliwością angulacji 15 stopni w każdym kierunku (możliwość uzyskania stabilności kątowej każdej śruby za pomocą blokowanej zaślepki o średnicy 8.0 mm po uzyskaniu kompresji odłamów za pomocą śruby korowej lub gąbczastej). Otwory w trzonie pod śruby korowe samowiercąc e o średnicy 4.0 mm (możliwość uzyskania stabilności kątowej śruby za pomocą blokowanej zaślepki o średnicy 8.0 mm po uzyskaniu kompresji odłamów). Tylne nachylenie płyty 6 stopni.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Płyty prawe i lewe, płyty z dwoma otworami w głowie posiadają 5, 7, 9, otworów w trzonie w długościach odpowiednio 132, 172 i 212 mm; płyty z trzema otworami w głowie posiadają 5, 7, 9 i 13 otworów w trzonie, długość płyty odpowiednio 132, 172, 212 i 292 mm.</t>
  </si>
  <si>
    <t>Płyta tytanowa anatomiczna, z ograniczonym kontaktem z kością, blokująco- kompresyjna do dalszego końca kości udowej
W głowie płyty 5 otworów na śruby korowe średnicy 5.0 mm oraz gąbczaste o średnicy 5.0 mm z gwintem częsciowym 32 mm; śruby w głowie pod różnymi kątami wraz z możliwośćią angulacji 15 stopni w każdym kierunku (możliwość uzyskania stabilności kątowej każdej śruby za pomocą blokowanej zaślepki o średnicy 8.0 mm po uzyskaniu kompresji odłamów za pomocą śruby korowej lub gąbczastej), oraz otwór dystalny pod śruby korowe o średnicy 3.5 mm. Możliwość dodatkowego odsunięcia płyty od kości za pomocą spacerów o długości 1, 2 lub 3 mm oraz użycia zaślepek do nieużywanych otworów. Zaślepki blokowane o śednicy 8.0 mm wkręcane za pomocą śrubokręta dynamometrycznego 6 Nm zmniejszającego siłę dokręcania. Możliwość użycia płyty techniką miniinwazyjną, za pomocą przeziernej dla promieni RTG zewnętrznej prowadnicy. Płyty prawe i lewe, posiadają 5, 9, 13 otworów w trzonie w długościach odpowiednio 167, 246 i 324 mm.</t>
  </si>
  <si>
    <t>Śruby blokowane 3,5mm stalowe</t>
  </si>
  <si>
    <t>Śruby korowe 3,5mm stalowe</t>
  </si>
  <si>
    <t>Śruby gąbczaste 4,0 mm stalowe</t>
  </si>
  <si>
    <t>Śruba blokowana 2,7 mm stal</t>
  </si>
  <si>
    <t>Śruba blokowana 3,5 mm z głową 2,7 mm stal</t>
  </si>
  <si>
    <t>Śruba konikalna 2,7 mm stalowa</t>
  </si>
  <si>
    <t>Śruba korowa 2,7 mm stalowa</t>
  </si>
  <si>
    <t>Śruba korowa 2,7 mm z głową 3,5mm stalowa</t>
  </si>
  <si>
    <t>Śruba blokowana kaniulowana 3,5 mm stalowa</t>
  </si>
  <si>
    <t>Śruba konikalna kaniulowana 3,5 mm, stalowa</t>
  </si>
  <si>
    <t>Śruba korowa 3,5mm stalowa do płyty przyśrodkowej do bliższej piszczeli</t>
  </si>
  <si>
    <t>Śruba gąbczasta kaniulowana 4,5mm z możliwością blokowania za pomocą zaślepki pod kątem 15 stopni od osi otworu, tytanowa</t>
  </si>
  <si>
    <t>Śruba gąbczasta 5.0mm gwint 32 , z możliwością blokowania za pomocą zaślepki pod kątem 15 stopni od osi otworu, tytanowa</t>
  </si>
  <si>
    <t>Śruba korowa 4,0mm z możliwością blokowania za pomocą zaślepki pod kątem 15 stopni od osi otworu, tytanowa</t>
  </si>
  <si>
    <t>Śruba korowa 5,0mm z możliwością blokowania za pomocą zaślepki pod kątem 15 stopni od osi otworu, tytanowa</t>
  </si>
  <si>
    <t>Śruba gąbczasta kaniulowana samowiercąca o średnicy 4,5mm tytanowa</t>
  </si>
  <si>
    <t>Śruba gąbczasta 4,5mm tytanowa</t>
  </si>
  <si>
    <t>Pusta śruba zabezpieczająca otwór przed przerastaniem kością</t>
  </si>
  <si>
    <t>Spacer - dystans pozwalający na oddalenie płyty od kości o 1,2,3mm</t>
  </si>
  <si>
    <t>Śruby okołoprotezowe tytanowe o średnicy 5,0mm i długościach od 10mm do 20 mm z przeskokiem co 2 mm. Możliwość zablokowania śruby za pomocą zaślepki pod dowolnym kontem w zakresie 15 stopni od osi otworu.</t>
  </si>
  <si>
    <t>Śruby 4,0mm rzadki gwint, tylanowe.  Możliwość zablokowania śruby za pomocą zaślepki pod dowolnym kontem w zakresie 15 stopni od osi otworu.</t>
  </si>
  <si>
    <t>Śruba blokowana zmiennokątowa tytanowa o średnicy 2,4mm</t>
  </si>
  <si>
    <t>Śruba korowa tytanowa o średnicy 2,4 mm</t>
  </si>
  <si>
    <t>Zaślepka do blokowania śrub korowych, tytanowych, zmiennokątowych</t>
  </si>
  <si>
    <r>
      <t xml:space="preserve">PAKIET </t>
    </r>
    <r>
      <rPr>
        <b/>
        <sz val="10"/>
        <color indexed="10"/>
        <rFont val="Arial"/>
        <family val="2"/>
      </rPr>
      <t xml:space="preserve"> I</t>
    </r>
  </si>
  <si>
    <r>
      <t xml:space="preserve">PAKIET </t>
    </r>
    <r>
      <rPr>
        <b/>
        <sz val="10"/>
        <color indexed="10"/>
        <rFont val="Arial"/>
        <family val="2"/>
      </rPr>
      <t xml:space="preserve"> III</t>
    </r>
  </si>
  <si>
    <r>
      <t xml:space="preserve">PAKIET </t>
    </r>
    <r>
      <rPr>
        <b/>
        <sz val="10"/>
        <color indexed="10"/>
        <rFont val="Arial"/>
        <family val="2"/>
      </rPr>
      <t xml:space="preserve"> IV</t>
    </r>
  </si>
  <si>
    <r>
      <t xml:space="preserve">PAKIET </t>
    </r>
    <r>
      <rPr>
        <b/>
        <sz val="10"/>
        <color indexed="10"/>
        <rFont val="Arial"/>
        <family val="2"/>
      </rPr>
      <t xml:space="preserve"> V</t>
    </r>
  </si>
  <si>
    <r>
      <t xml:space="preserve">PAKIET </t>
    </r>
    <r>
      <rPr>
        <b/>
        <sz val="10"/>
        <color indexed="10"/>
        <rFont val="Arial"/>
        <family val="2"/>
      </rPr>
      <t xml:space="preserve"> VI</t>
    </r>
  </si>
  <si>
    <r>
      <t xml:space="preserve">PAKIET </t>
    </r>
    <r>
      <rPr>
        <b/>
        <sz val="10"/>
        <color indexed="10"/>
        <rFont val="Arial"/>
        <family val="2"/>
      </rPr>
      <t xml:space="preserve"> VII</t>
    </r>
  </si>
  <si>
    <r>
      <t xml:space="preserve">PAKIET </t>
    </r>
    <r>
      <rPr>
        <b/>
        <sz val="10"/>
        <color indexed="10"/>
        <rFont val="Arial"/>
        <family val="2"/>
      </rPr>
      <t xml:space="preserve"> VIII</t>
    </r>
  </si>
  <si>
    <r>
      <t xml:space="preserve">PAKIET </t>
    </r>
    <r>
      <rPr>
        <b/>
        <sz val="10"/>
        <color indexed="10"/>
        <rFont val="Arial"/>
        <family val="2"/>
      </rPr>
      <t xml:space="preserve"> IX</t>
    </r>
  </si>
  <si>
    <r>
      <t xml:space="preserve">PAKIET </t>
    </r>
    <r>
      <rPr>
        <b/>
        <sz val="10"/>
        <color indexed="10"/>
        <rFont val="Arial"/>
        <family val="2"/>
      </rPr>
      <t xml:space="preserve"> X</t>
    </r>
  </si>
  <si>
    <r>
      <t xml:space="preserve">PAKIET </t>
    </r>
    <r>
      <rPr>
        <b/>
        <sz val="10"/>
        <color indexed="10"/>
        <rFont val="Arial"/>
        <family val="2"/>
      </rPr>
      <t xml:space="preserve"> XI</t>
    </r>
  </si>
  <si>
    <r>
      <t xml:space="preserve">PAKIET </t>
    </r>
    <r>
      <rPr>
        <b/>
        <sz val="10"/>
        <color indexed="10"/>
        <rFont val="Arial"/>
        <family val="2"/>
      </rPr>
      <t xml:space="preserve"> XV</t>
    </r>
  </si>
  <si>
    <r>
      <t xml:space="preserve">PAKIET </t>
    </r>
    <r>
      <rPr>
        <b/>
        <sz val="10"/>
        <color indexed="10"/>
        <rFont val="Arial"/>
        <family val="2"/>
      </rPr>
      <t xml:space="preserve"> XVII</t>
    </r>
  </si>
  <si>
    <r>
      <t xml:space="preserve">PAKIET </t>
    </r>
    <r>
      <rPr>
        <b/>
        <sz val="10"/>
        <color indexed="10"/>
        <rFont val="Arial"/>
        <family val="2"/>
      </rPr>
      <t xml:space="preserve"> XIX</t>
    </r>
  </si>
  <si>
    <r>
      <t xml:space="preserve">PAKIET </t>
    </r>
    <r>
      <rPr>
        <b/>
        <sz val="10"/>
        <color indexed="10"/>
        <rFont val="Arial"/>
        <family val="2"/>
      </rPr>
      <t xml:space="preserve"> XX</t>
    </r>
  </si>
  <si>
    <r>
      <t xml:space="preserve">PAKIET </t>
    </r>
    <r>
      <rPr>
        <b/>
        <sz val="10"/>
        <color indexed="10"/>
        <rFont val="Arial"/>
        <family val="2"/>
      </rPr>
      <t xml:space="preserve"> XXI</t>
    </r>
  </si>
  <si>
    <t>WKRĘTY STALOWE- SAMOGWINTUJĄCE korowe do wkrętaka krzyżakowego Ø 3,5 Długość od 8 mm do 40mm (co 2 mm) i od 40mm do 120mm (co 5 mm)</t>
  </si>
  <si>
    <t>WKRĘTY STALOWE- SAMOGWINTUJĄCE korowe do wkrętaka krzyżakowego Ø 4,5 Długość od 12 mm do 90 mm  (co 2 mm ) i od 90mm do 150mm (co 5 mm)</t>
  </si>
  <si>
    <t>WKRĘTY STALOWE- SAMOGWINTUJĄCE gąbczaste  do wkrętaka krzyżakowego Ø 6,5 Długość od 40 mm do 150 mm (co 5 mm, L– gwintu 32mm )</t>
  </si>
  <si>
    <t xml:space="preserve">WKRĘTY STALOWE- SAMOGWINTUJĄCE gąbczaste, kaniulowane do wkrętaka sześciokątnego 5,0 mm. Ø 7,0 Długość od 40 mm do 130 mm (co 5 mm, L– gwintu 16mm) </t>
  </si>
  <si>
    <t xml:space="preserve">WKRĘTY STALOWE- SAMOGWINTUJĄCE gąbczaste, kaniulowane do wkrętaka sześciokątnego 5,0 mm. Ø 7,0 Długość od 40 mm do 130 mm (co 5 mm, L– gwintu 32mm) </t>
  </si>
  <si>
    <t>WKRĘTY STALOWE- SAMOGWINTUJĄCE gąbczaste, kaniulowane do wkrętaka sześciokątnego . Ø 4,5 L- gwint 12mm  długość 20- 80mm</t>
  </si>
  <si>
    <t>WKRĘTY STALOWE- SAMOGWINTUJĄCE gąbczaste, kaniulowane do wkrętaka sześciokątnego . • Ø 4,5 L- gwint 16mm długość 50- 60mm</t>
  </si>
  <si>
    <t>Wkręty korowy , kaniulowany  samogwintujące do wkrętaka sześciokątnego Ø 3,5 długość 8- 70mm</t>
  </si>
  <si>
    <t>Wkręty kostkowe , kaniulowane  samogwintujące do wkrętaka sześciokątnego Ø 3,5 długość 10- 60mm</t>
  </si>
  <si>
    <r>
      <t xml:space="preserve">PAKIET </t>
    </r>
    <r>
      <rPr>
        <b/>
        <sz val="10"/>
        <color indexed="10"/>
        <rFont val="Arial"/>
        <family val="2"/>
      </rPr>
      <t xml:space="preserve"> XXV</t>
    </r>
  </si>
  <si>
    <r>
      <t xml:space="preserve">PAKIET </t>
    </r>
    <r>
      <rPr>
        <b/>
        <sz val="10"/>
        <color indexed="10"/>
        <rFont val="Arial"/>
        <family val="2"/>
      </rPr>
      <t xml:space="preserve"> XXVI</t>
    </r>
  </si>
  <si>
    <r>
      <t xml:space="preserve">PAKIET </t>
    </r>
    <r>
      <rPr>
        <b/>
        <sz val="10"/>
        <color indexed="10"/>
        <rFont val="Arial"/>
        <family val="2"/>
      </rPr>
      <t xml:space="preserve"> XXVII</t>
    </r>
  </si>
  <si>
    <t>5mm x 15mm, 5 x 20, 5 x 25, 5.5 x 15, 5.5 x 20, 5.5 x 25, 6 x 15, 6 x 20, 6 x 25, 7 x 20, 7 x23 -25, 8x 20, 8 x 23-25, 9 x 20,, 9 x 25, 10 x 20, 10 x 23-25</t>
  </si>
  <si>
    <r>
      <t xml:space="preserve">PAKIET </t>
    </r>
    <r>
      <rPr>
        <b/>
        <sz val="10"/>
        <color indexed="10"/>
        <rFont val="Arial"/>
        <family val="2"/>
      </rPr>
      <t xml:space="preserve"> XII</t>
    </r>
  </si>
  <si>
    <r>
      <t xml:space="preserve">PAKIET </t>
    </r>
    <r>
      <rPr>
        <b/>
        <sz val="10"/>
        <color indexed="10"/>
        <rFont val="Arial"/>
        <family val="2"/>
      </rPr>
      <t xml:space="preserve"> XIII</t>
    </r>
  </si>
  <si>
    <r>
      <t xml:space="preserve">PAKIET </t>
    </r>
    <r>
      <rPr>
        <b/>
        <sz val="10"/>
        <color indexed="10"/>
        <rFont val="Arial"/>
        <family val="2"/>
      </rPr>
      <t xml:space="preserve"> XIV</t>
    </r>
  </si>
  <si>
    <r>
      <t xml:space="preserve">PAKIET </t>
    </r>
    <r>
      <rPr>
        <b/>
        <sz val="10"/>
        <color indexed="10"/>
        <rFont val="Arial"/>
        <family val="2"/>
      </rPr>
      <t>XVI</t>
    </r>
  </si>
  <si>
    <r>
      <t xml:space="preserve">PAKIET </t>
    </r>
    <r>
      <rPr>
        <b/>
        <sz val="10"/>
        <color indexed="10"/>
        <rFont val="Arial"/>
        <family val="2"/>
      </rPr>
      <t xml:space="preserve"> XVIII</t>
    </r>
  </si>
  <si>
    <t>Wkładka polietylenowa rotacyjna o wzmocnionej odporności na działające siły przez zastosowanie metalowego rdzenia, stabilizowana z możliwością związania  protezy do systemu zawiasowego poprzez użycie metalowego pinu, w trzech rozmiarach i pięciu grubościach od 12 do 31 mm dla każdego rozmiaru, hipoalergiczna, pasująca do pozostałych elementów</t>
  </si>
  <si>
    <r>
      <t xml:space="preserve">PAKIET </t>
    </r>
    <r>
      <rPr>
        <b/>
        <sz val="10"/>
        <color indexed="10"/>
        <rFont val="Arial"/>
        <family val="2"/>
      </rPr>
      <t xml:space="preserve"> XXII</t>
    </r>
  </si>
  <si>
    <r>
      <t xml:space="preserve">PAKIET </t>
    </r>
    <r>
      <rPr>
        <b/>
        <sz val="10"/>
        <color indexed="10"/>
        <rFont val="Arial"/>
        <family val="2"/>
      </rPr>
      <t xml:space="preserve"> XXIII</t>
    </r>
  </si>
  <si>
    <r>
      <t xml:space="preserve">PAKIET </t>
    </r>
    <r>
      <rPr>
        <b/>
        <sz val="10"/>
        <color indexed="10"/>
        <rFont val="Arial"/>
        <family val="2"/>
      </rPr>
      <t xml:space="preserve"> XXIV</t>
    </r>
  </si>
  <si>
    <t>PAKIET  XXVIII</t>
  </si>
  <si>
    <r>
      <t xml:space="preserve">PAKIET </t>
    </r>
    <r>
      <rPr>
        <b/>
        <sz val="10"/>
        <color indexed="10"/>
        <rFont val="Arial"/>
        <family val="2"/>
      </rPr>
      <t>XXIX</t>
    </r>
  </si>
  <si>
    <r>
      <t>PAKIET</t>
    </r>
    <r>
      <rPr>
        <b/>
        <sz val="10"/>
        <color indexed="60"/>
        <rFont val="Arial"/>
        <family val="2"/>
      </rPr>
      <t xml:space="preserve"> </t>
    </r>
    <r>
      <rPr>
        <b/>
        <sz val="10"/>
        <color indexed="10"/>
        <rFont val="Arial"/>
        <family val="2"/>
      </rPr>
      <t>XXX</t>
    </r>
  </si>
  <si>
    <r>
      <t xml:space="preserve">PAKIET </t>
    </r>
    <r>
      <rPr>
        <b/>
        <sz val="10"/>
        <color indexed="10"/>
        <rFont val="Arial"/>
        <family val="2"/>
      </rPr>
      <t>XXXI</t>
    </r>
  </si>
  <si>
    <r>
      <t xml:space="preserve">Pakiet </t>
    </r>
    <r>
      <rPr>
        <sz val="10"/>
        <color indexed="10"/>
        <rFont val="Arial"/>
        <family val="2"/>
      </rPr>
      <t>XXXII</t>
    </r>
  </si>
  <si>
    <r>
      <t xml:space="preserve">PAKIET </t>
    </r>
    <r>
      <rPr>
        <b/>
        <sz val="10"/>
        <color indexed="10"/>
        <rFont val="Arial"/>
        <family val="2"/>
      </rPr>
      <t xml:space="preserve"> XXXIII</t>
    </r>
  </si>
  <si>
    <r>
      <t xml:space="preserve">PAKIET </t>
    </r>
    <r>
      <rPr>
        <b/>
        <sz val="10"/>
        <color indexed="10"/>
        <rFont val="Arial"/>
        <family val="2"/>
      </rPr>
      <t>XXXIV</t>
    </r>
  </si>
  <si>
    <r>
      <t xml:space="preserve">PAKIET </t>
    </r>
    <r>
      <rPr>
        <b/>
        <sz val="10"/>
        <color indexed="10"/>
        <rFont val="Arial"/>
        <family val="2"/>
      </rPr>
      <t xml:space="preserve"> XXXV</t>
    </r>
  </si>
  <si>
    <r>
      <t xml:space="preserve">PAKIET </t>
    </r>
    <r>
      <rPr>
        <b/>
        <sz val="10"/>
        <color indexed="10"/>
        <rFont val="Arial"/>
        <family val="2"/>
      </rPr>
      <t xml:space="preserve"> XXXVI</t>
    </r>
  </si>
  <si>
    <r>
      <t>PAKIET</t>
    </r>
    <r>
      <rPr>
        <b/>
        <sz val="10"/>
        <color indexed="10"/>
        <rFont val="Arial"/>
        <family val="2"/>
      </rPr>
      <t xml:space="preserve"> XXXVII</t>
    </r>
  </si>
  <si>
    <r>
      <t>PAKIET</t>
    </r>
    <r>
      <rPr>
        <b/>
        <sz val="10"/>
        <color indexed="10"/>
        <rFont val="Arial"/>
        <family val="2"/>
      </rPr>
      <t xml:space="preserve"> XXXVIII</t>
    </r>
  </si>
  <si>
    <t>PAKIET XXXIX</t>
  </si>
  <si>
    <t>PAKIET  XL</t>
  </si>
  <si>
    <r>
      <t>OPIS PRZEDMIOTU ZAMÓWIENIA</t>
    </r>
    <r>
      <rPr>
        <b/>
        <sz val="10"/>
        <color indexed="8"/>
        <rFont val="Arial"/>
        <family val="2"/>
      </rPr>
      <t xml:space="preserve"> - Implanty do zatoki stępu - DEPOZYT</t>
    </r>
  </si>
  <si>
    <r>
      <t xml:space="preserve">PAKIET </t>
    </r>
    <r>
      <rPr>
        <b/>
        <sz val="10"/>
        <color indexed="10"/>
        <rFont val="Arial"/>
        <family val="2"/>
      </rPr>
      <t xml:space="preserve"> XLI</t>
    </r>
  </si>
  <si>
    <r>
      <t xml:space="preserve">PAKIET </t>
    </r>
    <r>
      <rPr>
        <b/>
        <sz val="10"/>
        <color indexed="10"/>
        <rFont val="Arial"/>
        <family val="2"/>
      </rPr>
      <t>XLII</t>
    </r>
  </si>
  <si>
    <r>
      <t>PAKIET</t>
    </r>
    <r>
      <rPr>
        <b/>
        <sz val="10"/>
        <color indexed="10"/>
        <rFont val="Arial"/>
        <family val="2"/>
      </rPr>
      <t xml:space="preserve"> XLIII</t>
    </r>
  </si>
  <si>
    <r>
      <t xml:space="preserve">PAKIET </t>
    </r>
    <r>
      <rPr>
        <b/>
        <sz val="10"/>
        <color indexed="10"/>
        <rFont val="Arial"/>
        <family val="2"/>
      </rPr>
      <t xml:space="preserve"> XLIV</t>
    </r>
  </si>
  <si>
    <r>
      <t>PAKIET</t>
    </r>
    <r>
      <rPr>
        <b/>
        <sz val="10"/>
        <color indexed="10"/>
        <rFont val="Arial"/>
        <family val="2"/>
      </rPr>
      <t xml:space="preserve"> XLV</t>
    </r>
  </si>
  <si>
    <r>
      <t xml:space="preserve">PAKIET </t>
    </r>
    <r>
      <rPr>
        <b/>
        <sz val="10"/>
        <color indexed="10"/>
        <rFont val="Arial"/>
        <family val="2"/>
      </rPr>
      <t xml:space="preserve"> XLVI</t>
    </r>
  </si>
  <si>
    <r>
      <t xml:space="preserve">PAKIET </t>
    </r>
    <r>
      <rPr>
        <b/>
        <sz val="10"/>
        <color indexed="10"/>
        <rFont val="Arial"/>
        <family val="2"/>
      </rPr>
      <t xml:space="preserve"> XLVIII</t>
    </r>
  </si>
  <si>
    <t>PAKIET XLIX</t>
  </si>
  <si>
    <r>
      <t xml:space="preserve">PAKIET </t>
    </r>
    <r>
      <rPr>
        <b/>
        <sz val="10"/>
        <color indexed="10"/>
        <rFont val="Arial"/>
        <family val="2"/>
      </rPr>
      <t xml:space="preserve"> L</t>
    </r>
  </si>
  <si>
    <t>Implant niewchłanialny tytanowy, wkręt gwintowany na całej długości o średnicy 2,8 mm i  dł. 11,7 mm. Rdzeń  implantu stożkowy zwiększający swoja średnice wraz z odległością od czubka penetrującego. Mocowanie implantu bez potrzeby dodatkowego nawiercania bądź nabijania. Implant przeładowany jedną nie białą nitką 2-0 załadowany na jednorazowy sterylny podajnik</t>
  </si>
  <si>
    <t>Implant tytanowy gwintowany na całej długości o średnicy 4,5 mm; 5,0mm; 5,5mm; 6,5 mm i długościach 14,5 mm; 15,5 mm; 16,3 mm. Wkręt z dwiema nićmi niewchłanianymi o grubości  USP 2w różnych kolorach dwurodzajowej strukturze polietylenowych włókien wewnętrznych i plecionych poliestrowych włókien zewnętrznych. Implant bez białych nici. Zestaw wkręt z nićmi na sterylnym podajniku. Podajnik ze znacznikami oznaczającymi optymalna głębokość zakotwiczenia implantu. Implant dostępny w dwóch rodzajach z szerokim oraz wąskim rdzeniem do słabszej i mocniejszej kości</t>
  </si>
  <si>
    <t>Razem z implantami Oferent musi dostarczyć instrumentarium do jego zakładania</t>
  </si>
  <si>
    <r>
      <t xml:space="preserve">PAKIET </t>
    </r>
    <r>
      <rPr>
        <b/>
        <sz val="10"/>
        <color indexed="10"/>
        <rFont val="Arial"/>
        <family val="2"/>
      </rPr>
      <t xml:space="preserve"> LI</t>
    </r>
  </si>
  <si>
    <r>
      <t xml:space="preserve">PAKIET </t>
    </r>
    <r>
      <rPr>
        <b/>
        <sz val="10"/>
        <color indexed="10"/>
        <rFont val="Arial"/>
        <family val="2"/>
      </rPr>
      <t xml:space="preserve"> LII</t>
    </r>
  </si>
  <si>
    <r>
      <t xml:space="preserve">PAKIET </t>
    </r>
    <r>
      <rPr>
        <b/>
        <sz val="10"/>
        <color indexed="10"/>
        <rFont val="Arial"/>
        <family val="2"/>
      </rPr>
      <t xml:space="preserve"> LIII</t>
    </r>
  </si>
  <si>
    <t>System do rekonstrukcji więzadła przedniego oparty na fiksacji korówkowej za pomocą  podłużnej płytki. Płytka z 2 otworami wykonana ze stopu tytanu o kształcie prostokąta z zaokrąglonymi bokami o dł. 12mm szerokość 3,5mm stale połączona z pętlą wykonaną z nici niewchłanialnej  o długości 50mm pozwalającą na zawieszenie przeszczepu w kanale udowym bądź piszczelowym, oraz z nici do przeciągnięcia implantu na zewnętrzną korówkę. Pętlą do podciągnięcia przeszczepu z możliwością zmniejszania jej  długości  za pomocą lejców – fiksacja przeszczepu w kanale. Możliwość podciągnięcia  przeszczepu w linii ciągniętego przeszczepu. Implant w wersji sterylnej pakowany pojedynczo wraz z drutem prowadzącym z oczkiem służącym do przeciągania przeszczepu przez kanały kostne, będącym równocześnie wiertłem o średnicy 4,0 mm oraz miarką głębokości.</t>
  </si>
  <si>
    <r>
      <t xml:space="preserve">PAKIET </t>
    </r>
    <r>
      <rPr>
        <b/>
        <sz val="10"/>
        <color indexed="10"/>
        <rFont val="Arial"/>
        <family val="2"/>
      </rPr>
      <t xml:space="preserve"> LIV</t>
    </r>
  </si>
  <si>
    <r>
      <t xml:space="preserve">PAKIET </t>
    </r>
    <r>
      <rPr>
        <b/>
        <sz val="10"/>
        <color indexed="10"/>
        <rFont val="Arial"/>
        <family val="2"/>
      </rPr>
      <t xml:space="preserve"> LV</t>
    </r>
  </si>
  <si>
    <t>Oryginalne dreny artroskopowe w torze napływu  do posiadanej przez Zamawiającego pompy artroskopowej firmy Arthrex. Pakowane pojedynczo, sterylnie w opakowaniach zbiorczych po 10 sztuk. Możliwa do wykonania kontrola drenu przed jego właściwym użyciem za pomocą testu w systemie Clamp-Off Test.</t>
  </si>
  <si>
    <r>
      <t xml:space="preserve">PAKIET </t>
    </r>
    <r>
      <rPr>
        <b/>
        <sz val="10"/>
        <color indexed="10"/>
        <rFont val="Arial"/>
        <family val="2"/>
      </rPr>
      <t xml:space="preserve"> LVI</t>
    </r>
  </si>
  <si>
    <t>PAKIET LVII</t>
  </si>
  <si>
    <r>
      <t xml:space="preserve">PAKIET </t>
    </r>
    <r>
      <rPr>
        <b/>
        <sz val="10"/>
        <color indexed="10"/>
        <rFont val="Arial"/>
        <family val="2"/>
      </rPr>
      <t xml:space="preserve"> LVIII</t>
    </r>
  </si>
  <si>
    <r>
      <t xml:space="preserve">PAKIET </t>
    </r>
    <r>
      <rPr>
        <b/>
        <sz val="10"/>
        <color indexed="10"/>
        <rFont val="Arial"/>
        <family val="2"/>
      </rPr>
      <t xml:space="preserve"> LIX</t>
    </r>
  </si>
  <si>
    <r>
      <t xml:space="preserve">PAKIET </t>
    </r>
    <r>
      <rPr>
        <b/>
        <sz val="10"/>
        <color indexed="10"/>
        <rFont val="Arial"/>
        <family val="2"/>
      </rPr>
      <t xml:space="preserve"> LX</t>
    </r>
  </si>
  <si>
    <t xml:space="preserve">• Głowa bipolarna wykonana z wysokopolerowanej stali chirurgicznej z wbudowaną na stałe wkładką polietylenową, 
zaopatrzona w wewnętrzny pierścień zapobiegający zwichaniu się głowy wewnętrznej;  
Rozmiary zewnętrzne do 39mm do 55mm; rozmiary wewnętrzne 22.2 oraz 28mm.
</t>
  </si>
  <si>
    <t>Ogranicznik do cementu wykonany z polietylenu rozmiary: 12-18mm oraz 18-24mm</t>
  </si>
  <si>
    <r>
      <t xml:space="preserve">PAKIET </t>
    </r>
    <r>
      <rPr>
        <b/>
        <sz val="10"/>
        <color indexed="10"/>
        <rFont val="Arial"/>
        <family val="2"/>
      </rPr>
      <t xml:space="preserve"> II </t>
    </r>
  </si>
  <si>
    <r>
      <t>OPIS PRZEDMIOTU ZAMÓWIENIA</t>
    </r>
    <r>
      <rPr>
        <b/>
        <sz val="10"/>
        <color indexed="8"/>
        <rFont val="Arial"/>
        <family val="2"/>
      </rPr>
      <t xml:space="preserve"> - Implanty do osteosyntezy wewnętrznej</t>
    </r>
  </si>
  <si>
    <t>Prowadnica nitinolowa do przeszywacza tkanki miękkiej do narzędzia typu Quattro</t>
  </si>
  <si>
    <t>Dwuprzyciskowa, sterylna elektroda ablacyjno-koagulacyjna do procedur artroskopowych. Sterowana za pomocą przycisków umieszczonych na jej obudowie. Dostępna w wersji z ssaniem lub bez. Długość części roboczej elektorody: 142mm lub 150mm. Średnica końcówki pracującej 3,2mm lub 4,5mm (końcówka zagieta pok kątem 90stopni)
Zakres pracy elektrody bez ssania: ablacja 50-70Watt, koagulacja 30-50Watt
Zakres pracy elektody z ssaniem: ablacja 50-200Watt, koagulacja 30-50Watt</t>
  </si>
  <si>
    <r>
      <t xml:space="preserve">śruba DHS/DCS </t>
    </r>
    <r>
      <rPr>
        <sz val="9"/>
        <color indexed="8"/>
        <rFont val="Calibri"/>
        <family val="2"/>
      </rPr>
      <t>φ</t>
    </r>
    <r>
      <rPr>
        <sz val="9"/>
        <color indexed="8"/>
        <rFont val="Arial"/>
        <family val="2"/>
      </rPr>
      <t xml:space="preserve"> 12,5mm i </t>
    </r>
    <r>
      <rPr>
        <sz val="9"/>
        <color indexed="8"/>
        <rFont val="Calibri"/>
        <family val="2"/>
      </rPr>
      <t>φ</t>
    </r>
    <r>
      <rPr>
        <sz val="9"/>
        <color indexed="8"/>
        <rFont val="Arial"/>
        <family val="2"/>
      </rPr>
      <t xml:space="preserve"> 16mm, dł. 55-150mm, o dł. gwintu 22mm i 27mm</t>
    </r>
  </si>
  <si>
    <r>
      <rPr>
        <b/>
        <sz val="8"/>
        <rFont val="Arial"/>
        <family val="2"/>
      </rPr>
      <t>System tytanowych gwozdzi elastycznych , do stabilizacji złamań trzonowych oraz przynasadowych wszystkich kosci długich kończyn u dzieci oraz złaman kosci konczyn górnych u dorosłych</t>
    </r>
    <r>
      <rPr>
        <sz val="8"/>
        <rFont val="Arial"/>
        <family val="2"/>
      </rPr>
      <t>, technika wprowadzania umożliwiająca bezpieczne zaopatrywanie złamań u dzieci (bez przechodzenia przez chrząstkę wzrostową); Spłaszczony koniec gwoździa wygięty pod różnym kątem w zależnosci od średnicy gwoździa, ułatwiający wprowadzanie, zapobiegajacy perforacji sciany kosci, oraz zapewniajacy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gwóźdz i gładką zewnetrzną osłoną tkanek miękkich, zaślepka wkręcana przy pomocy śrubokręta nasadowego, dwie srednice zaslepki – mała dla gwozdzi o średnicy od 1,5 do 2,5mm i duża dla gwoździ o średnicy od 3 do 4mm;  zakres dostępnych rozmiarów gwoździ: średnica: 1,5mm o dł. 300mm, śr.2.0mm; 2.5mm; 3.0mm; śr 3.5mm i 4mm o dł. 440mm.;  instrumentarium musi być wyposażone w: - przycinak blokowy tnący zapewniający płaską linię cięcia z otworami w bloku tnącym dopasowanymi do danej średnicy gwożdzia, instrumentarium wyposażone w przezierne dla promieni Roentgena narzędzie do nastawiania złamań regulowane z głównym ramieniem ; dwa różne wbijaki do zaślepek zakończone: cięciem płąskim i ukośnym w zalezności potrzeby użycia, wkład  śrubokręta  nasadowego do zaślepek zakończony cięciem płąskim w dwóch wersjach dla zaślepek; wbijak do gwożdzi zakończony krótkim i dłuższym ramieniem, kompatibilny; kleszcze ekstrakcyjne zakończone dwoma ramieniami gdzie jedno powinno być ząbkowane a drugie wyprofilowane do trzymania gwozdzia.</t>
    </r>
  </si>
  <si>
    <t>Zaślepka gwoździa, do ostrza spiralno-nożowego</t>
  </si>
  <si>
    <r>
      <t>OPIS PRZEDMIOTU ZAMÓWIENIA</t>
    </r>
    <r>
      <rPr>
        <b/>
        <sz val="10"/>
        <color indexed="8"/>
        <rFont val="Arial"/>
        <family val="2"/>
      </rPr>
      <t xml:space="preserve"> - Anatomiczna endoproteza cementowa  stawu kolanowego. DEPOZYT</t>
    </r>
  </si>
  <si>
    <t>Komponent udowy anatomiczny, prawy i lewy, dostępny w minimum 8 rozmiarach,  w wersji z zachowaniem więzadeł  oraz tylnie stabilizowany cementowany</t>
  </si>
  <si>
    <t xml:space="preserve">Taca piszczelowa  anatomiczna , lewa i prawa, dostępna minimum w 8 rozmiarach cementowa </t>
  </si>
  <si>
    <t xml:space="preserve">Wkładka polietylenowa  anatomiczna , prawa i lewa, dostępna w grubościach 10- 24 mm , dostępna w minimum 8 rozmiarach, mocowana zatrzaskowo Implant do wersji z zachowaniem więzadła oraz jego  resekcji. </t>
  </si>
  <si>
    <t xml:space="preserve">System do pulsacyjnego czyszczenia tkanki kostnej. Jednorazowy, sterylny system posiadający możliwość chwilowego, impulsywnego zwiększenia mocy. System  zapewnia zarówno płukanie jak i ssanie. </t>
  </si>
  <si>
    <r>
      <t xml:space="preserve">PAKIET </t>
    </r>
    <r>
      <rPr>
        <b/>
        <sz val="10"/>
        <color indexed="10"/>
        <rFont val="Arial"/>
        <family val="2"/>
      </rPr>
      <t xml:space="preserve"> LXI</t>
    </r>
  </si>
  <si>
    <t>Nóż typu banana gładki, pakowany pojedyńczo sterylnie w opakowaniach zbiorczych po 5szt. Długość całkowita 254mm.</t>
  </si>
  <si>
    <r>
      <t xml:space="preserve">PAKIET </t>
    </r>
    <r>
      <rPr>
        <b/>
        <sz val="8"/>
        <color indexed="10"/>
        <rFont val="Arial"/>
        <family val="2"/>
      </rPr>
      <t xml:space="preserve"> LXII</t>
    </r>
  </si>
  <si>
    <r>
      <t xml:space="preserve">OPIS PRZEDMIOTU ZAMÓWIENIA </t>
    </r>
    <r>
      <rPr>
        <b/>
        <sz val="8"/>
        <color indexed="8"/>
        <rFont val="Arial"/>
        <family val="2"/>
      </rPr>
      <t>- Zestaw do otwarcia stawu biodrowego</t>
    </r>
  </si>
  <si>
    <r>
      <t>Cena jednostkowa netto PLN</t>
    </r>
    <r>
      <rPr>
        <b/>
        <vertAlign val="superscript"/>
        <sz val="8"/>
        <color indexed="8"/>
        <rFont val="Arial"/>
        <family val="2"/>
      </rPr>
      <t>1</t>
    </r>
  </si>
  <si>
    <r>
      <t>Wartość netto PLN</t>
    </r>
    <r>
      <rPr>
        <b/>
        <vertAlign val="superscript"/>
        <sz val="8"/>
        <color indexed="8"/>
        <rFont val="Arial"/>
        <family val="2"/>
      </rPr>
      <t>2</t>
    </r>
    <r>
      <rPr>
        <b/>
        <sz val="8"/>
        <color indexed="8"/>
        <rFont val="Arial"/>
        <family val="2"/>
      </rPr>
      <t xml:space="preserve"> (1x3)</t>
    </r>
  </si>
  <si>
    <r>
      <t>Wartość brutto PLN (4+5)</t>
    </r>
    <r>
      <rPr>
        <b/>
        <vertAlign val="superscript"/>
        <sz val="8"/>
        <color indexed="8"/>
        <rFont val="Arial"/>
        <family val="2"/>
      </rPr>
      <t>3</t>
    </r>
  </si>
  <si>
    <r>
      <t>Jednorazowego użycia, pakowany sterylnie set dostępu do stawu biodrowego dedykowany do procedur artroskopowych.
W skład setu wchodzą:
- nitinilowy prowadnik o średnicy 1,5mm z zaznaczonymi markerami głębokości: 25mm i 30mm (3 sztuki)
- wymienne zaślepki silikonowe (4sztuki)
- sterylny pisak/marker (1 sztuka)
- zatyczka/złączka typu luer (1 sztuka)
- strzykawka o pojemności 35cm</t>
    </r>
    <r>
      <rPr>
        <vertAlign val="superscript"/>
        <sz val="8"/>
        <color indexed="8"/>
        <rFont val="Arial"/>
        <family val="2"/>
      </rPr>
      <t>3</t>
    </r>
    <r>
      <rPr>
        <sz val="8"/>
        <color indexed="8"/>
        <rFont val="Arial"/>
        <family val="2"/>
      </rPr>
      <t xml:space="preserve"> (3 sztuki)
- igła rozszerzająca z mandarynem (3 sztuki)
- nóż typu banana ząbkowany (1 sztuka)
- haczykowato zakończony nóż o długości 254mm (1 sztuka)</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</si>
</sst>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0"/>
  </numFmts>
  <fonts count="118">
    <font>
      <sz val="11"/>
      <color theme="1"/>
      <name val="Calibri"/>
      <family val="2"/>
    </font>
    <font>
      <sz val="11"/>
      <color indexed="8"/>
      <name val="Calibri"/>
      <family val="2"/>
    </font>
    <font>
      <sz val="8"/>
      <name val="Tahoma"/>
      <family val="2"/>
    </font>
    <font>
      <b/>
      <sz val="8"/>
      <name val="Tahoma"/>
      <family val="2"/>
    </font>
    <font>
      <sz val="10"/>
      <name val="Arial"/>
      <family val="2"/>
    </font>
    <font>
      <sz val="10"/>
      <color indexed="8"/>
      <name val="Arial"/>
      <family val="2"/>
    </font>
    <font>
      <b/>
      <sz val="10"/>
      <color indexed="17"/>
      <name val="Arial"/>
      <family val="2"/>
    </font>
    <font>
      <b/>
      <sz val="10"/>
      <color indexed="8"/>
      <name val="Arial"/>
      <family val="2"/>
    </font>
    <font>
      <b/>
      <vertAlign val="superscript"/>
      <sz val="10"/>
      <color indexed="8"/>
      <name val="Arial"/>
      <family val="2"/>
    </font>
    <font>
      <sz val="9"/>
      <name val="Arial"/>
      <family val="2"/>
    </font>
    <font>
      <sz val="10"/>
      <name val="Arial CE"/>
      <family val="2"/>
    </font>
    <font>
      <b/>
      <sz val="10"/>
      <color indexed="10"/>
      <name val="Arial"/>
      <family val="2"/>
    </font>
    <font>
      <sz val="10"/>
      <color indexed="8"/>
      <name val="Calibri"/>
      <family val="2"/>
    </font>
    <font>
      <vertAlign val="superscript"/>
      <sz val="10"/>
      <color indexed="8"/>
      <name val="Arial"/>
      <family val="2"/>
    </font>
    <font>
      <sz val="10"/>
      <color indexed="10"/>
      <name val="Arial"/>
      <family val="2"/>
    </font>
    <font>
      <b/>
      <u val="single"/>
      <sz val="10"/>
      <color indexed="8"/>
      <name val="Arial"/>
      <family val="2"/>
    </font>
    <font>
      <b/>
      <sz val="10"/>
      <name val="Arial"/>
      <family val="2"/>
    </font>
    <font>
      <b/>
      <sz val="10"/>
      <color indexed="60"/>
      <name val="Arial"/>
      <family val="2"/>
    </font>
    <font>
      <b/>
      <u val="single"/>
      <sz val="10"/>
      <color indexed="10"/>
      <name val="Arial"/>
      <family val="2"/>
    </font>
    <font>
      <b/>
      <u val="single"/>
      <sz val="10"/>
      <name val="Arial"/>
      <family val="2"/>
    </font>
    <font>
      <u val="single"/>
      <sz val="10"/>
      <color indexed="8"/>
      <name val="Arial"/>
      <family val="2"/>
    </font>
    <font>
      <b/>
      <sz val="12"/>
      <name val="Arial"/>
      <family val="2"/>
    </font>
    <font>
      <b/>
      <sz val="12"/>
      <color indexed="8"/>
      <name val="Arial"/>
      <family val="2"/>
    </font>
    <font>
      <b/>
      <vertAlign val="superscript"/>
      <sz val="12"/>
      <color indexed="8"/>
      <name val="Arial"/>
      <family val="2"/>
    </font>
    <font>
      <b/>
      <vertAlign val="superscript"/>
      <sz val="9"/>
      <color indexed="8"/>
      <name val="Arial"/>
      <family val="2"/>
    </font>
    <font>
      <b/>
      <sz val="9"/>
      <color indexed="8"/>
      <name val="Arial"/>
      <family val="2"/>
    </font>
    <font>
      <b/>
      <i/>
      <sz val="9"/>
      <color indexed="8"/>
      <name val="Arial"/>
      <family val="2"/>
    </font>
    <font>
      <sz val="8"/>
      <name val="Arial"/>
      <family val="2"/>
    </font>
    <font>
      <b/>
      <sz val="8"/>
      <name val="Arial"/>
      <family val="2"/>
    </font>
    <font>
      <b/>
      <sz val="9"/>
      <name val="Arial"/>
      <family val="2"/>
    </font>
    <font>
      <sz val="9"/>
      <color indexed="8"/>
      <name val="Calibri"/>
      <family val="2"/>
    </font>
    <font>
      <sz val="9"/>
      <color indexed="8"/>
      <name val="Arial"/>
      <family val="2"/>
    </font>
    <font>
      <sz val="8"/>
      <color indexed="8"/>
      <name val="Arial"/>
      <family val="2"/>
    </font>
    <font>
      <b/>
      <sz val="8"/>
      <color indexed="10"/>
      <name val="Arial"/>
      <family val="2"/>
    </font>
    <font>
      <b/>
      <sz val="8"/>
      <color indexed="8"/>
      <name val="Arial"/>
      <family val="2"/>
    </font>
    <font>
      <b/>
      <vertAlign val="superscript"/>
      <sz val="8"/>
      <color indexed="8"/>
      <name val="Arial"/>
      <family val="2"/>
    </font>
    <font>
      <vertAlign val="superscript"/>
      <sz val="8"/>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Verdana"/>
      <family val="2"/>
    </font>
    <font>
      <b/>
      <sz val="10"/>
      <color indexed="53"/>
      <name val="Arial"/>
      <family val="2"/>
    </font>
    <font>
      <sz val="10"/>
      <color indexed="53"/>
      <name val="Arial"/>
      <family val="2"/>
    </font>
    <font>
      <sz val="10"/>
      <color indexed="17"/>
      <name val="Arial"/>
      <family val="2"/>
    </font>
    <font>
      <sz val="12"/>
      <color indexed="8"/>
      <name val="Calibri"/>
      <family val="2"/>
    </font>
    <font>
      <sz val="12"/>
      <color indexed="8"/>
      <name val="Arial"/>
      <family val="2"/>
    </font>
    <font>
      <sz val="14"/>
      <color indexed="8"/>
      <name val="Calibri"/>
      <family val="2"/>
    </font>
    <font>
      <sz val="14"/>
      <color indexed="8"/>
      <name val="Arial"/>
      <family val="2"/>
    </font>
    <font>
      <b/>
      <sz val="11"/>
      <color indexed="8"/>
      <name val="Arial"/>
      <family val="2"/>
    </font>
    <font>
      <b/>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00B050"/>
      <name val="Calibri"/>
      <family val="2"/>
    </font>
    <font>
      <b/>
      <sz val="10"/>
      <color rgb="FF000000"/>
      <name val="Arial"/>
      <family val="2"/>
    </font>
    <font>
      <sz val="10"/>
      <color theme="1"/>
      <name val="Arial"/>
      <family val="2"/>
    </font>
    <font>
      <sz val="10"/>
      <color rgb="FF000000"/>
      <name val="Arial"/>
      <family val="2"/>
    </font>
    <font>
      <sz val="10"/>
      <color theme="1"/>
      <name val="Calibri"/>
      <family val="2"/>
    </font>
    <font>
      <sz val="10"/>
      <color rgb="FF000000"/>
      <name val="Verdana"/>
      <family val="2"/>
    </font>
    <font>
      <b/>
      <sz val="10"/>
      <color rgb="FFFF0000"/>
      <name val="Arial"/>
      <family val="2"/>
    </font>
    <font>
      <b/>
      <sz val="10"/>
      <color theme="1"/>
      <name val="Arial"/>
      <family val="2"/>
    </font>
    <font>
      <sz val="10"/>
      <color rgb="FFFF0000"/>
      <name val="Arial"/>
      <family val="2"/>
    </font>
    <font>
      <b/>
      <sz val="10"/>
      <color rgb="FFE36C0A"/>
      <name val="Arial"/>
      <family val="2"/>
    </font>
    <font>
      <sz val="10"/>
      <color rgb="FFE36C0A"/>
      <name val="Arial"/>
      <family val="2"/>
    </font>
    <font>
      <sz val="10"/>
      <color rgb="FF00B050"/>
      <name val="Arial"/>
      <family val="2"/>
    </font>
    <font>
      <b/>
      <u val="single"/>
      <sz val="10"/>
      <color rgb="FF000000"/>
      <name val="Arial"/>
      <family val="2"/>
    </font>
    <font>
      <sz val="9"/>
      <color theme="1"/>
      <name val="Calibri"/>
      <family val="2"/>
    </font>
    <font>
      <sz val="12"/>
      <color theme="1"/>
      <name val="Calibri"/>
      <family val="2"/>
    </font>
    <font>
      <sz val="12"/>
      <color theme="1"/>
      <name val="Arial"/>
      <family val="2"/>
    </font>
    <font>
      <sz val="14"/>
      <color theme="1"/>
      <name val="Calibri"/>
      <family val="2"/>
    </font>
    <font>
      <sz val="12"/>
      <color rgb="FF000000"/>
      <name val="Arial"/>
      <family val="2"/>
    </font>
    <font>
      <b/>
      <sz val="12"/>
      <color rgb="FF000000"/>
      <name val="Arial"/>
      <family val="2"/>
    </font>
    <font>
      <sz val="14"/>
      <color theme="1"/>
      <name val="Arial"/>
      <family val="2"/>
    </font>
    <font>
      <b/>
      <sz val="11"/>
      <color theme="1"/>
      <name val="Arial"/>
      <family val="2"/>
    </font>
    <font>
      <b/>
      <sz val="9"/>
      <color rgb="FF000000"/>
      <name val="Arial"/>
      <family val="2"/>
    </font>
    <font>
      <sz val="9"/>
      <color theme="1"/>
      <name val="Arial"/>
      <family val="2"/>
    </font>
    <font>
      <b/>
      <sz val="9"/>
      <color theme="1"/>
      <name val="Calibri"/>
      <family val="2"/>
    </font>
    <font>
      <b/>
      <sz val="9"/>
      <color theme="1"/>
      <name val="Arial"/>
      <family val="2"/>
    </font>
    <font>
      <sz val="8"/>
      <color theme="1"/>
      <name val="Calibri"/>
      <family val="2"/>
    </font>
    <font>
      <sz val="8"/>
      <color rgb="FF000000"/>
      <name val="Arial"/>
      <family val="2"/>
    </font>
    <font>
      <sz val="9"/>
      <color rgb="FF000000"/>
      <name val="Arial"/>
      <family val="2"/>
    </font>
    <font>
      <sz val="8"/>
      <color theme="1"/>
      <name val="Arial"/>
      <family val="2"/>
    </font>
    <font>
      <b/>
      <sz val="8"/>
      <color rgb="FF000000"/>
      <name val="Arial"/>
      <family val="2"/>
    </font>
    <font>
      <b/>
      <sz val="8"/>
      <color rgb="FFFF0000"/>
      <name val="Arial"/>
      <family val="2"/>
    </font>
    <font>
      <b/>
      <sz val="10"/>
      <color rgb="FFC00000"/>
      <name val="Arial"/>
      <family val="2"/>
    </font>
    <font>
      <b/>
      <sz val="10"/>
      <color rgb="FF00B05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style="medium"/>
      <right style="medium"/>
      <top style="medium"/>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bottom style="mediu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n"/>
      <right style="thin"/>
      <top/>
      <bottom style="thin"/>
    </border>
    <border>
      <left>
        <color indexed="63"/>
      </left>
      <right>
        <color indexed="63"/>
      </right>
      <top>
        <color indexed="63"/>
      </top>
      <bottom style="medium">
        <color rgb="FF000000"/>
      </bottom>
    </border>
    <border>
      <left style="medium">
        <color rgb="FF000000"/>
      </left>
      <right/>
      <top style="medium">
        <color rgb="FF000000"/>
      </top>
      <bottom/>
    </border>
    <border>
      <left style="medium">
        <color rgb="FF000000"/>
      </left>
      <right style="medium"/>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right style="medium"/>
      <top>
        <color indexed="63"/>
      </top>
      <bottom>
        <color indexed="63"/>
      </bottom>
    </border>
    <border>
      <left style="medium">
        <color rgb="FF000000"/>
      </left>
      <right/>
      <top/>
      <bottom style="medium">
        <color rgb="FF000000"/>
      </bottom>
    </border>
    <border>
      <left/>
      <right style="medium">
        <color rgb="FF000000"/>
      </right>
      <top/>
      <bottom style="medium">
        <color rgb="FF000000"/>
      </bottom>
    </border>
    <border>
      <left style="medium"/>
      <right style="medium"/>
      <top style="medium">
        <color rgb="FF000000"/>
      </top>
      <bottom>
        <color indexed="63"/>
      </bottom>
    </border>
    <border>
      <left style="thin"/>
      <right style="thin"/>
      <top style="thin"/>
      <bottom/>
    </border>
    <border>
      <left style="thin"/>
      <right style="thin"/>
      <top>
        <color indexed="63"/>
      </top>
      <bottom>
        <color indexed="63"/>
      </bottom>
    </border>
    <border>
      <left/>
      <right style="medium"/>
      <top style="medium"/>
      <bottom/>
    </border>
    <border>
      <left>
        <color indexed="63"/>
      </left>
      <right style="thin"/>
      <top style="thin"/>
      <bottom style="thin"/>
    </border>
    <border>
      <left style="medium">
        <color rgb="FF000000"/>
      </left>
      <right style="medium">
        <color rgb="FF000000"/>
      </right>
      <top/>
      <bottom/>
    </border>
    <border>
      <left style="medium"/>
      <right style="medium"/>
      <top style="medium"/>
      <bottom>
        <color indexed="63"/>
      </bottom>
    </border>
    <border>
      <left style="medium"/>
      <right style="medium"/>
      <top>
        <color indexed="63"/>
      </top>
      <bottom style="medium">
        <color rgb="FF000000"/>
      </bottom>
    </border>
    <border>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style="medium">
        <color rgb="FF000000"/>
      </left>
      <right style="medium">
        <color rgb="FF000000"/>
      </right>
      <top style="medium">
        <color rgb="FF000000"/>
      </top>
      <bottom style="thin"/>
    </border>
    <border>
      <left style="medium">
        <color rgb="FF000000"/>
      </left>
      <right style="medium">
        <color rgb="FF000000"/>
      </right>
      <top style="thin"/>
      <bottom style="medium">
        <color rgb="FF000000"/>
      </bottom>
    </border>
    <border>
      <left style="medium">
        <color rgb="FF000000"/>
      </left>
      <right style="medium"/>
      <top style="medium">
        <color rgb="FF000000"/>
      </top>
      <bottom/>
    </border>
    <border>
      <left style="medium">
        <color rgb="FF000000"/>
      </left>
      <right style="medium"/>
      <top/>
      <bottom style="medium">
        <color rgb="FF000000"/>
      </bottom>
    </border>
    <border>
      <left>
        <color indexed="63"/>
      </left>
      <right style="medium">
        <color rgb="FF000000"/>
      </right>
      <top>
        <color indexed="63"/>
      </top>
      <bottom/>
    </border>
    <border>
      <left style="medium">
        <color rgb="FF000000"/>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right/>
      <top style="thin"/>
      <bottom style="medium">
        <color rgb="FF000000"/>
      </bottom>
    </border>
    <border>
      <left/>
      <right style="thin"/>
      <top style="thin"/>
      <bottom style="medium">
        <color rgb="FF000000"/>
      </bottom>
    </border>
    <border>
      <left style="thin"/>
      <right/>
      <top style="thin"/>
      <bottom style="medium">
        <color rgb="FF000000"/>
      </bottom>
    </border>
    <border>
      <left/>
      <right style="thin"/>
      <top>
        <color indexed="63"/>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10" fillId="0" borderId="0">
      <alignment/>
      <protection/>
    </xf>
    <xf numFmtId="0" fontId="4" fillId="0" borderId="0">
      <alignment/>
      <protection/>
    </xf>
    <xf numFmtId="0" fontId="77" fillId="27" borderId="1" applyNumberFormat="0" applyAlignment="0" applyProtection="0"/>
    <xf numFmtId="0" fontId="78" fillId="0" borderId="0" applyNumberForma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434">
    <xf numFmtId="0" fontId="0" fillId="0" borderId="0" xfId="0" applyFont="1" applyAlignment="1">
      <alignment/>
    </xf>
    <xf numFmtId="0" fontId="84" fillId="0" borderId="0" xfId="0" applyFont="1" applyAlignment="1">
      <alignment/>
    </xf>
    <xf numFmtId="0" fontId="85" fillId="0" borderId="10" xfId="0" applyFont="1" applyBorder="1" applyAlignment="1">
      <alignment horizontal="left" vertical="justify" wrapText="1" readingOrder="1"/>
    </xf>
    <xf numFmtId="0" fontId="86" fillId="0" borderId="10" xfId="0" applyFont="1" applyBorder="1" applyAlignment="1">
      <alignment horizontal="left" vertical="justify" wrapText="1" readingOrder="1"/>
    </xf>
    <xf numFmtId="0" fontId="87" fillId="0" borderId="10" xfId="0" applyFont="1" applyFill="1" applyBorder="1" applyAlignment="1">
      <alignment horizontal="left" vertical="justify" wrapText="1" readingOrder="1"/>
    </xf>
    <xf numFmtId="0" fontId="0" fillId="0" borderId="0" xfId="0" applyAlignment="1">
      <alignment horizontal="center"/>
    </xf>
    <xf numFmtId="0" fontId="86" fillId="0" borderId="11" xfId="0" applyFont="1" applyBorder="1" applyAlignment="1">
      <alignment horizontal="center" vertical="center" wrapText="1" readingOrder="1"/>
    </xf>
    <xf numFmtId="0" fontId="87" fillId="0" borderId="11"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9" fontId="86" fillId="0" borderId="11" xfId="0" applyNumberFormat="1" applyFont="1" applyBorder="1" applyAlignment="1">
      <alignment horizontal="center" vertical="center" wrapText="1" readingOrder="1"/>
    </xf>
    <xf numFmtId="0" fontId="0" fillId="0" borderId="0" xfId="0" applyAlignment="1">
      <alignment horizontal="center"/>
    </xf>
    <xf numFmtId="0" fontId="0" fillId="0" borderId="11" xfId="0" applyBorder="1" applyAlignment="1">
      <alignment/>
    </xf>
    <xf numFmtId="0" fontId="88" fillId="0" borderId="0" xfId="0" applyFont="1" applyAlignment="1">
      <alignment/>
    </xf>
    <xf numFmtId="0" fontId="85" fillId="0" borderId="0" xfId="0" applyFont="1" applyAlignment="1">
      <alignment vertical="center"/>
    </xf>
    <xf numFmtId="0" fontId="87" fillId="0" borderId="0" xfId="0" applyFont="1" applyAlignment="1">
      <alignment/>
    </xf>
    <xf numFmtId="0" fontId="86"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86" fillId="0" borderId="10" xfId="0" applyFont="1" applyBorder="1" applyAlignment="1">
      <alignment vertical="center" wrapText="1"/>
    </xf>
    <xf numFmtId="0" fontId="87" fillId="0" borderId="10" xfId="0" applyFont="1" applyBorder="1" applyAlignment="1">
      <alignment horizontal="left" vertical="center" wrapText="1"/>
    </xf>
    <xf numFmtId="0" fontId="87" fillId="0" borderId="10" xfId="0" applyFont="1" applyBorder="1" applyAlignment="1">
      <alignment horizontal="center" vertical="center" wrapText="1" readingOrder="1"/>
    </xf>
    <xf numFmtId="0" fontId="89" fillId="0" borderId="0" xfId="0" applyFont="1" applyAlignment="1">
      <alignment horizontal="center" vertical="center" readingOrder="1"/>
    </xf>
    <xf numFmtId="0" fontId="89" fillId="0" borderId="12" xfId="0" applyFont="1" applyBorder="1" applyAlignment="1">
      <alignment horizontal="center" vertical="center" readingOrder="1"/>
    </xf>
    <xf numFmtId="0" fontId="89" fillId="0" borderId="0" xfId="0" applyFont="1" applyBorder="1" applyAlignment="1">
      <alignment horizontal="center" vertical="center" readingOrder="1"/>
    </xf>
    <xf numFmtId="0" fontId="86" fillId="0" borderId="10"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9" fontId="86" fillId="0" borderId="10" xfId="0" applyNumberFormat="1" applyFont="1" applyBorder="1" applyAlignment="1">
      <alignment horizontal="center" vertical="center" wrapText="1" readingOrder="1"/>
    </xf>
    <xf numFmtId="9" fontId="86" fillId="0" borderId="14" xfId="0" applyNumberFormat="1" applyFont="1" applyBorder="1" applyAlignment="1">
      <alignment horizontal="center" vertical="center" wrapText="1" readingOrder="1"/>
    </xf>
    <xf numFmtId="0" fontId="89" fillId="0" borderId="15" xfId="0" applyFont="1" applyBorder="1" applyAlignment="1">
      <alignment horizontal="center" vertical="center" readingOrder="1"/>
    </xf>
    <xf numFmtId="0" fontId="86" fillId="0" borderId="13" xfId="0" applyFont="1" applyBorder="1" applyAlignment="1">
      <alignment horizontal="left" vertical="justify" wrapText="1" readingOrder="1"/>
    </xf>
    <xf numFmtId="0" fontId="86" fillId="0" borderId="16" xfId="0" applyFont="1" applyBorder="1" applyAlignment="1">
      <alignment horizontal="left" vertical="justify" wrapText="1" readingOrder="1"/>
    </xf>
    <xf numFmtId="0" fontId="85" fillId="0" borderId="11" xfId="0" applyFont="1" applyBorder="1" applyAlignment="1">
      <alignment horizontal="center" vertical="center" wrapText="1" readingOrder="1"/>
    </xf>
    <xf numFmtId="0" fontId="86" fillId="0" borderId="11" xfId="0" applyFont="1" applyBorder="1" applyAlignment="1">
      <alignment horizontal="left" vertical="justify" wrapText="1" readingOrder="1"/>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6" xfId="0" applyFont="1" applyBorder="1" applyAlignment="1">
      <alignment horizontal="center" vertical="center" wrapText="1" readingOrder="1"/>
    </xf>
    <xf numFmtId="0" fontId="87" fillId="0" borderId="16" xfId="0" applyFont="1" applyBorder="1" applyAlignment="1">
      <alignment horizontal="center" vertical="center" wrapText="1" readingOrder="1"/>
    </xf>
    <xf numFmtId="0" fontId="4" fillId="0" borderId="16" xfId="0" applyFont="1" applyBorder="1" applyAlignment="1">
      <alignment horizontal="center" vertical="center" wrapText="1" readingOrder="1"/>
    </xf>
    <xf numFmtId="9" fontId="86" fillId="0" borderId="16" xfId="0" applyNumberFormat="1" applyFont="1" applyBorder="1" applyAlignment="1">
      <alignment horizontal="center" vertical="center" wrapText="1" readingOrder="1"/>
    </xf>
    <xf numFmtId="0" fontId="85" fillId="0" borderId="17"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0" xfId="0" applyFont="1" applyBorder="1" applyAlignment="1">
      <alignment vertical="center" wrapText="1"/>
    </xf>
    <xf numFmtId="0" fontId="87" fillId="0" borderId="10" xfId="0" applyFont="1" applyBorder="1" applyAlignment="1">
      <alignment wrapText="1"/>
    </xf>
    <xf numFmtId="0" fontId="87"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85" fillId="0" borderId="10" xfId="0" applyFont="1" applyBorder="1" applyAlignment="1">
      <alignment horizontal="left" vertical="center" wrapText="1"/>
    </xf>
    <xf numFmtId="0" fontId="86" fillId="0" borderId="0" xfId="0" applyFont="1" applyAlignment="1">
      <alignment/>
    </xf>
    <xf numFmtId="0" fontId="4" fillId="0" borderId="11" xfId="0" applyFont="1" applyFill="1" applyBorder="1" applyAlignment="1">
      <alignment vertical="top" wrapText="1"/>
    </xf>
    <xf numFmtId="0" fontId="86"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6" fillId="0" borderId="10" xfId="0" applyFont="1" applyFill="1" applyBorder="1" applyAlignment="1">
      <alignment vertical="center" wrapText="1"/>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86" fillId="0" borderId="0" xfId="0" applyFont="1" applyFill="1" applyAlignment="1">
      <alignment/>
    </xf>
    <xf numFmtId="0" fontId="87" fillId="0" borderId="0" xfId="0" applyFont="1" applyFill="1" applyAlignment="1">
      <alignment/>
    </xf>
    <xf numFmtId="0" fontId="85" fillId="0" borderId="10" xfId="0" applyFont="1" applyFill="1" applyBorder="1" applyAlignment="1">
      <alignment vertical="center" wrapText="1"/>
    </xf>
    <xf numFmtId="0" fontId="87" fillId="0" borderId="10" xfId="0" applyFont="1" applyFill="1" applyBorder="1" applyAlignment="1">
      <alignment wrapText="1"/>
    </xf>
    <xf numFmtId="0" fontId="4" fillId="0" borderId="10" xfId="0" applyFont="1" applyFill="1" applyBorder="1" applyAlignment="1">
      <alignment horizontal="center" vertical="center" wrapText="1"/>
    </xf>
    <xf numFmtId="0" fontId="86" fillId="0" borderId="17" xfId="0" applyFont="1" applyBorder="1" applyAlignment="1">
      <alignment horizontal="center" vertical="center" wrapText="1"/>
    </xf>
    <xf numFmtId="0" fontId="86" fillId="0" borderId="10" xfId="0" applyFont="1" applyBorder="1" applyAlignment="1">
      <alignment vertical="top" wrapText="1"/>
    </xf>
    <xf numFmtId="0" fontId="86" fillId="0" borderId="10" xfId="0" applyFont="1" applyBorder="1" applyAlignment="1">
      <alignment wrapText="1"/>
    </xf>
    <xf numFmtId="0" fontId="87" fillId="0" borderId="10" xfId="0" applyFont="1" applyBorder="1" applyAlignment="1">
      <alignment vertical="center" wrapText="1"/>
    </xf>
    <xf numFmtId="0" fontId="86" fillId="0" borderId="0" xfId="0" applyFont="1" applyAlignment="1">
      <alignment horizontal="left" vertical="justify" readingOrder="1"/>
    </xf>
    <xf numFmtId="0" fontId="87" fillId="0" borderId="0" xfId="0" applyFont="1" applyAlignment="1">
      <alignment horizontal="left" vertical="justify" readingOrder="1"/>
    </xf>
    <xf numFmtId="0" fontId="87" fillId="0" borderId="11" xfId="0" applyFont="1" applyBorder="1" applyAlignment="1">
      <alignment horizontal="center" vertical="center" readingOrder="1"/>
    </xf>
    <xf numFmtId="0" fontId="86" fillId="0" borderId="11" xfId="0" applyFont="1" applyBorder="1" applyAlignment="1">
      <alignment/>
    </xf>
    <xf numFmtId="0" fontId="0" fillId="0" borderId="18" xfId="0" applyBorder="1" applyAlignment="1">
      <alignment/>
    </xf>
    <xf numFmtId="0" fontId="86" fillId="0" borderId="10" xfId="0" applyFont="1" applyBorder="1" applyAlignment="1">
      <alignment horizontal="justify" vertical="top" wrapText="1" readingOrder="1"/>
    </xf>
    <xf numFmtId="0" fontId="86" fillId="0" borderId="10" xfId="0" applyFont="1" applyBorder="1" applyAlignment="1">
      <alignment horizontal="left" vertical="top" wrapText="1" readingOrder="1"/>
    </xf>
    <xf numFmtId="0" fontId="86" fillId="0" borderId="10" xfId="0" applyFont="1" applyFill="1" applyBorder="1" applyAlignment="1">
      <alignment horizontal="justify" vertical="top" wrapText="1" readingOrder="1"/>
    </xf>
    <xf numFmtId="0" fontId="86" fillId="0" borderId="10" xfId="0" applyFont="1" applyBorder="1" applyAlignment="1">
      <alignment horizontal="center" vertical="center" readingOrder="1"/>
    </xf>
    <xf numFmtId="0" fontId="86" fillId="0" borderId="0" xfId="0" applyFont="1" applyBorder="1" applyAlignment="1">
      <alignment horizontal="justify" vertical="top" readingOrder="1"/>
    </xf>
    <xf numFmtId="0" fontId="86" fillId="0" borderId="19" xfId="0" applyFont="1" applyBorder="1" applyAlignment="1">
      <alignment horizontal="justify" vertical="top" readingOrder="1"/>
    </xf>
    <xf numFmtId="0" fontId="16" fillId="0" borderId="19" xfId="0" applyFont="1" applyBorder="1" applyAlignment="1">
      <alignment horizontal="justify" vertical="top" readingOrder="1"/>
    </xf>
    <xf numFmtId="0" fontId="16" fillId="0" borderId="19" xfId="0" applyFont="1" applyBorder="1" applyAlignment="1">
      <alignment horizontal="left" vertical="center" readingOrder="1"/>
    </xf>
    <xf numFmtId="0" fontId="0" fillId="0" borderId="10" xfId="0" applyBorder="1" applyAlignment="1">
      <alignment/>
    </xf>
    <xf numFmtId="0" fontId="88" fillId="0" borderId="0" xfId="0" applyFont="1" applyAlignment="1">
      <alignment horizontal="left" vertical="justify" readingOrder="1"/>
    </xf>
    <xf numFmtId="0" fontId="89" fillId="0" borderId="0" xfId="0" applyFont="1" applyAlignment="1">
      <alignment horizontal="left" vertical="justify" readingOrder="1"/>
    </xf>
    <xf numFmtId="0" fontId="86" fillId="0" borderId="13" xfId="0" applyFont="1" applyBorder="1" applyAlignment="1">
      <alignment horizontal="center" vertical="center" wrapText="1" readingOrder="1"/>
    </xf>
    <xf numFmtId="0" fontId="86" fillId="0" borderId="20" xfId="0" applyFont="1" applyBorder="1" applyAlignment="1">
      <alignment horizontal="center" vertical="center" wrapText="1" readingOrder="1"/>
    </xf>
    <xf numFmtId="0" fontId="88" fillId="0" borderId="10" xfId="0" applyFont="1" applyBorder="1" applyAlignment="1">
      <alignment horizontal="left" vertical="justify" wrapText="1" readingOrder="1"/>
    </xf>
    <xf numFmtId="0" fontId="88" fillId="0" borderId="21" xfId="0" applyFont="1" applyBorder="1" applyAlignment="1">
      <alignment horizontal="left" vertical="justify" wrapText="1" readingOrder="1"/>
    </xf>
    <xf numFmtId="0" fontId="0" fillId="0" borderId="12" xfId="0" applyBorder="1" applyAlignment="1">
      <alignment/>
    </xf>
    <xf numFmtId="0" fontId="85" fillId="0" borderId="10" xfId="0" applyFont="1" applyBorder="1" applyAlignment="1">
      <alignment horizontal="center" vertical="justify" wrapText="1" readingOrder="1"/>
    </xf>
    <xf numFmtId="0" fontId="85" fillId="0" borderId="16" xfId="0" applyFont="1" applyBorder="1" applyAlignment="1">
      <alignment horizontal="center" vertical="justify" wrapText="1" readingOrder="1"/>
    </xf>
    <xf numFmtId="0" fontId="4" fillId="0" borderId="10" xfId="0" applyFont="1" applyBorder="1" applyAlignment="1">
      <alignment horizontal="center" vertical="center" wrapText="1"/>
    </xf>
    <xf numFmtId="0" fontId="91" fillId="0" borderId="17" xfId="0" applyFont="1" applyBorder="1" applyAlignment="1">
      <alignment horizontal="center" vertical="center" wrapText="1"/>
    </xf>
    <xf numFmtId="0" fontId="85" fillId="0" borderId="17" xfId="0" applyFont="1" applyFill="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86" fillId="0" borderId="17" xfId="0" applyFont="1" applyBorder="1" applyAlignment="1">
      <alignment vertical="center" wrapText="1"/>
    </xf>
    <xf numFmtId="0" fontId="87" fillId="0" borderId="17" xfId="0" applyFont="1" applyBorder="1" applyAlignment="1">
      <alignment horizontal="center" vertical="center" wrapText="1"/>
    </xf>
    <xf numFmtId="0" fontId="92" fillId="0" borderId="10" xfId="0" applyFont="1" applyBorder="1" applyAlignment="1">
      <alignment wrapText="1"/>
    </xf>
    <xf numFmtId="0" fontId="86" fillId="0" borderId="16" xfId="0" applyFont="1" applyBorder="1" applyAlignment="1">
      <alignment wrapText="1"/>
    </xf>
    <xf numFmtId="0" fontId="86" fillId="0" borderId="16"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3" xfId="0" applyFont="1" applyBorder="1" applyAlignment="1">
      <alignment horizontal="center" vertical="center" wrapText="1"/>
    </xf>
    <xf numFmtId="0" fontId="92" fillId="0" borderId="12" xfId="0" applyFont="1" applyBorder="1" applyAlignment="1">
      <alignment wrapText="1"/>
    </xf>
    <xf numFmtId="0" fontId="86" fillId="0" borderId="22" xfId="0" applyFont="1" applyBorder="1" applyAlignment="1">
      <alignment vertical="center" wrapText="1"/>
    </xf>
    <xf numFmtId="0" fontId="86" fillId="0" borderId="12" xfId="0" applyFont="1" applyFill="1" applyBorder="1" applyAlignment="1">
      <alignment horizontal="center" vertical="center" wrapText="1"/>
    </xf>
    <xf numFmtId="0" fontId="90" fillId="0" borderId="12"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23" xfId="0" applyFont="1" applyBorder="1" applyAlignment="1">
      <alignment vertical="center" wrapText="1"/>
    </xf>
    <xf numFmtId="0" fontId="86" fillId="0" borderId="12" xfId="0" applyFont="1" applyBorder="1" applyAlignment="1">
      <alignment vertical="center" wrapText="1"/>
    </xf>
    <xf numFmtId="0" fontId="86" fillId="0" borderId="0" xfId="0" applyFont="1" applyBorder="1" applyAlignment="1">
      <alignment vertical="center" wrapText="1"/>
    </xf>
    <xf numFmtId="0" fontId="92" fillId="0" borderId="0" xfId="0" applyFont="1" applyAlignment="1">
      <alignment/>
    </xf>
    <xf numFmtId="0" fontId="86" fillId="0" borderId="24" xfId="0" applyFont="1" applyFill="1" applyBorder="1" applyAlignment="1">
      <alignment horizontal="center" vertical="center" wrapText="1"/>
    </xf>
    <xf numFmtId="0" fontId="90" fillId="0" borderId="17" xfId="0" applyFont="1" applyBorder="1" applyAlignment="1">
      <alignment horizontal="center" vertical="center" wrapText="1"/>
    </xf>
    <xf numFmtId="0" fontId="86" fillId="0" borderId="13" xfId="0" applyFont="1" applyBorder="1" applyAlignment="1">
      <alignment vertical="center" wrapText="1"/>
    </xf>
    <xf numFmtId="0" fontId="86" fillId="0" borderId="22" xfId="0" applyFont="1" applyFill="1" applyBorder="1" applyAlignment="1">
      <alignment horizontal="center" vertical="center" wrapText="1"/>
    </xf>
    <xf numFmtId="0" fontId="92" fillId="0" borderId="22" xfId="0" applyFont="1" applyBorder="1" applyAlignment="1">
      <alignment horizontal="center" vertical="center" wrapText="1"/>
    </xf>
    <xf numFmtId="0" fontId="86" fillId="0" borderId="22" xfId="0" applyFont="1" applyBorder="1" applyAlignment="1">
      <alignment horizontal="center" vertical="center" wrapText="1"/>
    </xf>
    <xf numFmtId="0" fontId="86" fillId="0" borderId="14" xfId="0" applyFont="1" applyBorder="1" applyAlignment="1">
      <alignment vertical="center" wrapText="1"/>
    </xf>
    <xf numFmtId="0" fontId="94" fillId="0" borderId="10" xfId="0" applyFont="1" applyBorder="1" applyAlignment="1">
      <alignment horizontal="center" vertical="center" wrapText="1"/>
    </xf>
    <xf numFmtId="0" fontId="86" fillId="0" borderId="16" xfId="0" applyFont="1" applyBorder="1" applyAlignment="1">
      <alignment vertical="center" wrapText="1"/>
    </xf>
    <xf numFmtId="0" fontId="87" fillId="0" borderId="16" xfId="0" applyFont="1" applyBorder="1" applyAlignment="1">
      <alignment horizontal="center" vertical="center" wrapText="1"/>
    </xf>
    <xf numFmtId="0" fontId="86" fillId="0" borderId="25" xfId="0" applyFont="1" applyBorder="1" applyAlignment="1">
      <alignment horizontal="center" vertical="center" wrapText="1"/>
    </xf>
    <xf numFmtId="0" fontId="87" fillId="0" borderId="15" xfId="0" applyFont="1" applyBorder="1" applyAlignment="1">
      <alignment horizontal="center" vertical="center" wrapText="1"/>
    </xf>
    <xf numFmtId="0" fontId="90" fillId="0" borderId="26" xfId="0" applyFont="1" applyBorder="1" applyAlignment="1">
      <alignment horizontal="center" vertical="center" wrapText="1"/>
    </xf>
    <xf numFmtId="0" fontId="92" fillId="0" borderId="10" xfId="0" applyFont="1" applyBorder="1" applyAlignment="1">
      <alignment vertical="top" wrapText="1"/>
    </xf>
    <xf numFmtId="0" fontId="85" fillId="0" borderId="16" xfId="0" applyFont="1" applyBorder="1" applyAlignment="1">
      <alignment vertical="center" wrapText="1"/>
    </xf>
    <xf numFmtId="0" fontId="86" fillId="0" borderId="27" xfId="0" applyFont="1" applyBorder="1" applyAlignment="1">
      <alignment horizontal="center" vertical="center"/>
    </xf>
    <xf numFmtId="0" fontId="87" fillId="0" borderId="17" xfId="0" applyFont="1" applyBorder="1" applyAlignment="1">
      <alignment wrapText="1"/>
    </xf>
    <xf numFmtId="0" fontId="86" fillId="0" borderId="10" xfId="0" applyFont="1" applyBorder="1" applyAlignment="1">
      <alignment/>
    </xf>
    <xf numFmtId="0" fontId="90" fillId="0" borderId="0" xfId="0" applyFont="1" applyAlignment="1">
      <alignment/>
    </xf>
    <xf numFmtId="0" fontId="87" fillId="0" borderId="0" xfId="0" applyFont="1" applyAlignment="1">
      <alignment vertical="center"/>
    </xf>
    <xf numFmtId="0" fontId="4" fillId="0" borderId="10" xfId="0" applyFont="1" applyBorder="1" applyAlignment="1">
      <alignment wrapText="1"/>
    </xf>
    <xf numFmtId="0" fontId="4" fillId="0" borderId="0" xfId="0" applyFont="1" applyAlignment="1">
      <alignment vertical="center"/>
    </xf>
    <xf numFmtId="0" fontId="95" fillId="0" borderId="0" xfId="0" applyFont="1" applyAlignment="1">
      <alignment/>
    </xf>
    <xf numFmtId="0" fontId="96" fillId="0" borderId="10" xfId="0" applyFont="1" applyBorder="1" applyAlignment="1">
      <alignment wrapText="1"/>
    </xf>
    <xf numFmtId="0" fontId="96" fillId="0" borderId="10" xfId="0" applyFont="1" applyBorder="1" applyAlignment="1">
      <alignment vertical="center" wrapText="1"/>
    </xf>
    <xf numFmtId="0" fontId="5" fillId="0" borderId="10" xfId="0" applyFont="1" applyBorder="1" applyAlignment="1">
      <alignment vertical="center" wrapText="1"/>
    </xf>
    <xf numFmtId="0" fontId="91" fillId="0" borderId="10" xfId="0" applyFont="1" applyBorder="1" applyAlignment="1">
      <alignment wrapText="1"/>
    </xf>
    <xf numFmtId="0" fontId="85" fillId="0" borderId="10" xfId="0" applyFont="1" applyBorder="1" applyAlignment="1">
      <alignment wrapText="1"/>
    </xf>
    <xf numFmtId="0" fontId="86" fillId="0" borderId="10" xfId="0" applyFont="1" applyBorder="1" applyAlignment="1">
      <alignment horizontal="left" vertical="center" wrapText="1"/>
    </xf>
    <xf numFmtId="0" fontId="86" fillId="0" borderId="0" xfId="0" applyFont="1" applyAlignment="1">
      <alignment horizontal="left" vertical="center" wrapText="1"/>
    </xf>
    <xf numFmtId="0" fontId="86" fillId="0" borderId="10" xfId="0" applyFont="1" applyBorder="1" applyAlignment="1">
      <alignment horizontal="center" vertical="center"/>
    </xf>
    <xf numFmtId="0" fontId="0" fillId="0" borderId="0" xfId="0" applyBorder="1" applyAlignment="1">
      <alignment/>
    </xf>
    <xf numFmtId="0" fontId="86" fillId="0" borderId="17"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7" xfId="0" applyFont="1" applyFill="1" applyBorder="1" applyAlignment="1">
      <alignment horizontal="center" vertical="center" wrapText="1"/>
    </xf>
    <xf numFmtId="0" fontId="86" fillId="0" borderId="11"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1" xfId="0" applyFont="1" applyBorder="1" applyAlignment="1">
      <alignment vertical="center" wrapText="1"/>
    </xf>
    <xf numFmtId="0" fontId="9" fillId="0" borderId="11" xfId="52" applyNumberFormat="1" applyFont="1" applyBorder="1" applyAlignment="1">
      <alignment horizontal="left" vertical="top" wrapText="1"/>
      <protection/>
    </xf>
    <xf numFmtId="0" fontId="9" fillId="0" borderId="11" xfId="52" applyNumberFormat="1" applyFont="1" applyBorder="1" applyAlignment="1">
      <alignment vertical="top" wrapText="1"/>
      <protection/>
    </xf>
    <xf numFmtId="0" fontId="9" fillId="34" borderId="11" xfId="52" applyNumberFormat="1" applyFont="1" applyFill="1" applyBorder="1" applyAlignment="1">
      <alignment vertical="top" wrapText="1"/>
      <protection/>
    </xf>
    <xf numFmtId="2" fontId="9" fillId="34" borderId="11" xfId="52" applyNumberFormat="1" applyFont="1" applyFill="1" applyBorder="1" applyAlignment="1">
      <alignment horizontal="center" vertical="top" wrapText="1"/>
      <protection/>
    </xf>
    <xf numFmtId="0" fontId="9" fillId="34" borderId="11" xfId="52" applyNumberFormat="1" applyFont="1" applyFill="1" applyBorder="1" applyAlignment="1">
      <alignment horizontal="center" vertical="top" wrapText="1"/>
      <protection/>
    </xf>
    <xf numFmtId="2" fontId="9" fillId="0" borderId="11" xfId="52" applyNumberFormat="1" applyFont="1" applyFill="1" applyBorder="1" applyAlignment="1">
      <alignment horizontal="center" vertical="top" wrapText="1"/>
      <protection/>
    </xf>
    <xf numFmtId="0" fontId="97" fillId="0" borderId="11" xfId="0" applyFont="1" applyBorder="1" applyAlignment="1">
      <alignment/>
    </xf>
    <xf numFmtId="0" fontId="9" fillId="0" borderId="11" xfId="52" applyNumberFormat="1" applyFont="1" applyFill="1" applyBorder="1" applyAlignment="1">
      <alignment horizontal="center" vertical="top" wrapText="1"/>
      <protection/>
    </xf>
    <xf numFmtId="0" fontId="0" fillId="0" borderId="11" xfId="0" applyBorder="1" applyAlignment="1">
      <alignment horizontal="left" vertical="top" wrapText="1"/>
    </xf>
    <xf numFmtId="9" fontId="9" fillId="0" borderId="11" xfId="52" applyNumberFormat="1" applyFont="1" applyFill="1" applyBorder="1" applyAlignment="1">
      <alignment horizontal="center" vertical="top" wrapText="1"/>
      <protection/>
    </xf>
    <xf numFmtId="4" fontId="86" fillId="0" borderId="10" xfId="0" applyNumberFormat="1" applyFont="1" applyBorder="1" applyAlignment="1">
      <alignment horizontal="center" vertical="center" wrapText="1"/>
    </xf>
    <xf numFmtId="2" fontId="86" fillId="0" borderId="10" xfId="0" applyNumberFormat="1" applyFont="1" applyBorder="1" applyAlignment="1">
      <alignment horizontal="center" vertical="center" wrapText="1"/>
    </xf>
    <xf numFmtId="0" fontId="88" fillId="0" borderId="18" xfId="0" applyFont="1" applyBorder="1" applyAlignment="1">
      <alignment horizontal="left" vertical="top" wrapText="1"/>
    </xf>
    <xf numFmtId="0" fontId="88" fillId="0" borderId="18" xfId="0" applyFont="1" applyFill="1" applyBorder="1" applyAlignment="1">
      <alignment/>
    </xf>
    <xf numFmtId="0" fontId="88" fillId="0" borderId="18" xfId="0" applyNumberFormat="1" applyFont="1" applyBorder="1" applyAlignment="1">
      <alignment horizontal="center" vertical="top" wrapText="1"/>
    </xf>
    <xf numFmtId="0" fontId="4" fillId="0" borderId="18" xfId="0" applyFont="1" applyBorder="1" applyAlignment="1">
      <alignment horizontal="center" vertical="top" wrapText="1"/>
    </xf>
    <xf numFmtId="4" fontId="4" fillId="0" borderId="18" xfId="0" applyNumberFormat="1" applyFont="1" applyBorder="1" applyAlignment="1">
      <alignment horizontal="center" vertical="top" wrapText="1"/>
    </xf>
    <xf numFmtId="2" fontId="4" fillId="0" borderId="18" xfId="52" applyNumberFormat="1" applyFont="1" applyFill="1" applyBorder="1" applyAlignment="1">
      <alignment horizontal="center" vertical="top" wrapText="1"/>
      <protection/>
    </xf>
    <xf numFmtId="0" fontId="4" fillId="0" borderId="11" xfId="0" applyFont="1" applyBorder="1" applyAlignment="1">
      <alignment horizontal="left" vertical="top" wrapText="1"/>
    </xf>
    <xf numFmtId="0" fontId="88" fillId="0" borderId="11" xfId="0" applyFont="1" applyBorder="1" applyAlignment="1">
      <alignment horizontal="left" vertical="top" wrapText="1"/>
    </xf>
    <xf numFmtId="0" fontId="88" fillId="0" borderId="0" xfId="0" applyFont="1" applyFill="1" applyAlignment="1">
      <alignment/>
    </xf>
    <xf numFmtId="0" fontId="88" fillId="0" borderId="11" xfId="0" applyNumberFormat="1" applyFont="1" applyBorder="1" applyAlignment="1">
      <alignment horizontal="center" vertical="top" wrapText="1"/>
    </xf>
    <xf numFmtId="0" fontId="4" fillId="0" borderId="11" xfId="0" applyFont="1" applyBorder="1" applyAlignment="1">
      <alignment horizontal="center" vertical="top" wrapText="1"/>
    </xf>
    <xf numFmtId="4" fontId="4" fillId="0" borderId="11" xfId="0" applyNumberFormat="1" applyFont="1" applyBorder="1" applyAlignment="1">
      <alignment horizontal="center" vertical="top" wrapText="1"/>
    </xf>
    <xf numFmtId="2" fontId="4" fillId="0" borderId="11" xfId="52" applyNumberFormat="1" applyFont="1" applyFill="1" applyBorder="1" applyAlignment="1">
      <alignment horizontal="center" vertical="top" wrapText="1"/>
      <protection/>
    </xf>
    <xf numFmtId="0" fontId="86" fillId="0" borderId="11" xfId="0" applyFont="1" applyBorder="1" applyAlignment="1">
      <alignment horizontal="center" vertical="center" wrapText="1"/>
    </xf>
    <xf numFmtId="0" fontId="85" fillId="0" borderId="17" xfId="0" applyFont="1" applyBorder="1" applyAlignment="1">
      <alignment horizontal="center" vertical="center" wrapText="1"/>
    </xf>
    <xf numFmtId="0" fontId="86" fillId="0" borderId="17" xfId="0" applyFont="1" applyBorder="1" applyAlignment="1">
      <alignment horizontal="center" vertical="center" wrapText="1"/>
    </xf>
    <xf numFmtId="0" fontId="21" fillId="0" borderId="0" xfId="0" applyFont="1" applyAlignment="1">
      <alignment vertical="center"/>
    </xf>
    <xf numFmtId="0" fontId="98" fillId="0" borderId="0" xfId="0" applyFont="1" applyAlignment="1">
      <alignment/>
    </xf>
    <xf numFmtId="0" fontId="99" fillId="0" borderId="0" xfId="0" applyFont="1" applyAlignment="1">
      <alignment horizontal="left" vertical="top" wrapText="1"/>
    </xf>
    <xf numFmtId="0" fontId="100" fillId="0" borderId="0" xfId="0" applyFont="1" applyAlignment="1">
      <alignment/>
    </xf>
    <xf numFmtId="0" fontId="101" fillId="0" borderId="0" xfId="0" applyFont="1" applyAlignment="1">
      <alignment/>
    </xf>
    <xf numFmtId="0" fontId="99" fillId="0" borderId="12"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2" xfId="0" applyFont="1" applyBorder="1" applyAlignment="1">
      <alignment horizontal="left" vertical="top" wrapText="1"/>
    </xf>
    <xf numFmtId="0" fontId="102" fillId="0" borderId="12" xfId="0" applyFont="1" applyBorder="1" applyAlignment="1">
      <alignment vertical="center" wrapText="1"/>
    </xf>
    <xf numFmtId="0" fontId="103" fillId="0" borderId="0" xfId="0" applyFont="1" applyAlignment="1">
      <alignment/>
    </xf>
    <xf numFmtId="0" fontId="98" fillId="0" borderId="12" xfId="0" applyFont="1" applyBorder="1" applyAlignment="1">
      <alignment/>
    </xf>
    <xf numFmtId="4" fontId="104" fillId="0" borderId="15" xfId="0" applyNumberFormat="1" applyFont="1" applyBorder="1" applyAlignment="1">
      <alignment vertical="top" wrapText="1"/>
    </xf>
    <xf numFmtId="4" fontId="104" fillId="0" borderId="0" xfId="0" applyNumberFormat="1" applyFont="1" applyAlignment="1">
      <alignment vertical="top" wrapText="1"/>
    </xf>
    <xf numFmtId="0" fontId="103" fillId="0" borderId="0" xfId="0" applyFont="1" applyAlignment="1">
      <alignment horizontal="left" vertical="top" wrapText="1"/>
    </xf>
    <xf numFmtId="0" fontId="0" fillId="0" borderId="0" xfId="0" applyAlignment="1">
      <alignment wrapText="1"/>
    </xf>
    <xf numFmtId="0" fontId="16" fillId="0" borderId="0" xfId="0" applyFont="1" applyAlignment="1">
      <alignment vertical="center"/>
    </xf>
    <xf numFmtId="0" fontId="105" fillId="0" borderId="11" xfId="0" applyFont="1" applyBorder="1" applyAlignment="1">
      <alignment horizontal="center" vertical="center" wrapText="1"/>
    </xf>
    <xf numFmtId="0" fontId="105" fillId="0" borderId="11" xfId="0" applyFont="1" applyBorder="1" applyAlignment="1">
      <alignment vertical="center" wrapText="1"/>
    </xf>
    <xf numFmtId="0" fontId="16" fillId="0" borderId="18" xfId="0" applyFont="1" applyBorder="1" applyAlignment="1">
      <alignment horizontal="left" vertical="top" wrapText="1"/>
    </xf>
    <xf numFmtId="0" fontId="86" fillId="0" borderId="18" xfId="0" applyFont="1" applyBorder="1" applyAlignment="1">
      <alignment/>
    </xf>
    <xf numFmtId="0" fontId="86" fillId="0" borderId="28" xfId="0" applyFont="1" applyBorder="1" applyAlignment="1">
      <alignment/>
    </xf>
    <xf numFmtId="0" fontId="27" fillId="0" borderId="11" xfId="0" applyFont="1" applyBorder="1" applyAlignment="1">
      <alignment horizontal="left" vertical="top" wrapText="1"/>
    </xf>
    <xf numFmtId="4" fontId="9" fillId="0" borderId="11" xfId="0" applyNumberFormat="1" applyFont="1" applyFill="1" applyBorder="1" applyAlignment="1">
      <alignment horizontal="center" vertical="top" wrapText="1"/>
    </xf>
    <xf numFmtId="0" fontId="9" fillId="0" borderId="11" xfId="0" applyFont="1" applyBorder="1" applyAlignment="1">
      <alignment horizontal="center" vertical="top" wrapText="1"/>
    </xf>
    <xf numFmtId="0" fontId="97" fillId="0" borderId="11" xfId="0" applyFont="1" applyBorder="1" applyAlignment="1">
      <alignment horizontal="center" vertical="top" wrapText="1"/>
    </xf>
    <xf numFmtId="4" fontId="9" fillId="0" borderId="11" xfId="52" applyNumberFormat="1" applyFont="1" applyFill="1" applyBorder="1" applyAlignment="1">
      <alignment horizontal="left" vertical="top" wrapText="1"/>
      <protection/>
    </xf>
    <xf numFmtId="0" fontId="9" fillId="0" borderId="11" xfId="0" applyFont="1" applyBorder="1" applyAlignment="1">
      <alignment horizontal="left" vertical="top" wrapText="1"/>
    </xf>
    <xf numFmtId="0" fontId="16" fillId="0" borderId="11" xfId="0" applyFont="1" applyBorder="1" applyAlignment="1">
      <alignment horizontal="left" vertical="top" wrapText="1"/>
    </xf>
    <xf numFmtId="0" fontId="106" fillId="0" borderId="18" xfId="0" applyFont="1" applyBorder="1" applyAlignment="1">
      <alignment/>
    </xf>
    <xf numFmtId="0" fontId="106" fillId="0" borderId="28" xfId="0" applyFont="1" applyBorder="1" applyAlignment="1">
      <alignment/>
    </xf>
    <xf numFmtId="0" fontId="28" fillId="0" borderId="11" xfId="0" applyFont="1" applyBorder="1" applyAlignment="1">
      <alignment horizontal="left" vertical="top" wrapText="1"/>
    </xf>
    <xf numFmtId="4" fontId="29" fillId="0" borderId="11" xfId="0" applyNumberFormat="1" applyFont="1" applyFill="1" applyBorder="1" applyAlignment="1">
      <alignment horizontal="center" vertical="top" wrapText="1"/>
    </xf>
    <xf numFmtId="0" fontId="29" fillId="0" borderId="11" xfId="0" applyFont="1" applyBorder="1" applyAlignment="1">
      <alignment horizontal="center" vertical="top" wrapText="1"/>
    </xf>
    <xf numFmtId="0" fontId="107" fillId="0" borderId="11" xfId="0" applyFont="1" applyBorder="1" applyAlignment="1">
      <alignment horizontal="center" vertical="top" wrapText="1"/>
    </xf>
    <xf numFmtId="0" fontId="108" fillId="0" borderId="18" xfId="0" applyFont="1" applyBorder="1" applyAlignment="1">
      <alignment/>
    </xf>
    <xf numFmtId="0" fontId="79" fillId="0" borderId="0" xfId="0" applyFont="1" applyAlignment="1">
      <alignment/>
    </xf>
    <xf numFmtId="0" fontId="109" fillId="0" borderId="0" xfId="0" applyFont="1" applyAlignment="1">
      <alignment wrapText="1"/>
    </xf>
    <xf numFmtId="0" fontId="16" fillId="0" borderId="28" xfId="0" applyFont="1" applyBorder="1" applyAlignment="1">
      <alignment horizontal="left" vertical="top" wrapText="1"/>
    </xf>
    <xf numFmtId="0" fontId="108" fillId="0" borderId="29" xfId="0" applyFont="1" applyBorder="1" applyAlignment="1">
      <alignment/>
    </xf>
    <xf numFmtId="4" fontId="9" fillId="0" borderId="29" xfId="0" applyNumberFormat="1" applyFont="1" applyFill="1" applyBorder="1" applyAlignment="1">
      <alignment horizontal="center" vertical="top" wrapText="1"/>
    </xf>
    <xf numFmtId="0" fontId="110" fillId="33" borderId="10" xfId="0" applyFont="1" applyFill="1" applyBorder="1" applyAlignment="1">
      <alignment horizontal="center" vertical="center" wrapText="1"/>
    </xf>
    <xf numFmtId="4" fontId="106" fillId="0" borderId="10" xfId="0" applyNumberFormat="1" applyFont="1" applyBorder="1" applyAlignment="1">
      <alignment horizontal="center" vertical="center" wrapText="1"/>
    </xf>
    <xf numFmtId="0" fontId="0" fillId="35" borderId="0" xfId="0" applyFill="1" applyAlignment="1">
      <alignment/>
    </xf>
    <xf numFmtId="9" fontId="86" fillId="0" borderId="10" xfId="0" applyNumberFormat="1" applyFont="1" applyBorder="1" applyAlignment="1">
      <alignment horizontal="center" vertical="center" wrapText="1"/>
    </xf>
    <xf numFmtId="0" fontId="0" fillId="36" borderId="0" xfId="0" applyFill="1" applyAlignment="1">
      <alignment/>
    </xf>
    <xf numFmtId="0" fontId="86" fillId="36" borderId="0" xfId="0" applyFont="1" applyFill="1" applyAlignment="1">
      <alignment/>
    </xf>
    <xf numFmtId="0" fontId="85" fillId="36" borderId="0" xfId="0" applyFont="1" applyFill="1" applyAlignment="1">
      <alignment vertical="center"/>
    </xf>
    <xf numFmtId="0" fontId="87" fillId="36" borderId="0" xfId="0" applyFont="1" applyFill="1" applyAlignment="1">
      <alignment/>
    </xf>
    <xf numFmtId="0" fontId="86" fillId="36" borderId="10" xfId="0"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86" fillId="36" borderId="17" xfId="0" applyFont="1" applyFill="1" applyBorder="1" applyAlignment="1">
      <alignment horizontal="center" vertical="center" wrapText="1"/>
    </xf>
    <xf numFmtId="0" fontId="85" fillId="36" borderId="10" xfId="0" applyFont="1" applyFill="1" applyBorder="1" applyAlignment="1">
      <alignment vertical="center" wrapText="1"/>
    </xf>
    <xf numFmtId="0" fontId="87" fillId="36" borderId="10" xfId="0" applyFont="1" applyFill="1" applyBorder="1" applyAlignment="1">
      <alignment wrapText="1"/>
    </xf>
    <xf numFmtId="0" fontId="86" fillId="36" borderId="10" xfId="0" applyFont="1" applyFill="1" applyBorder="1" applyAlignment="1">
      <alignment vertical="center" wrapText="1"/>
    </xf>
    <xf numFmtId="0" fontId="87" fillId="36" borderId="1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86" fillId="36" borderId="10" xfId="0" applyFont="1" applyFill="1" applyBorder="1" applyAlignment="1">
      <alignment wrapText="1"/>
    </xf>
    <xf numFmtId="0" fontId="86" fillId="36" borderId="17" xfId="0" applyFont="1" applyFill="1" applyBorder="1" applyAlignment="1">
      <alignment vertical="center" wrapText="1"/>
    </xf>
    <xf numFmtId="0" fontId="87" fillId="36" borderId="17" xfId="0" applyFont="1" applyFill="1" applyBorder="1" applyAlignment="1">
      <alignment horizontal="center" vertical="center" wrapText="1"/>
    </xf>
    <xf numFmtId="0" fontId="93" fillId="36" borderId="17"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 fillId="0" borderId="12" xfId="52" applyNumberFormat="1" applyFont="1" applyBorder="1" applyAlignment="1">
      <alignment vertical="top" wrapText="1"/>
      <protection/>
    </xf>
    <xf numFmtId="0" fontId="9" fillId="0" borderId="12" xfId="52" applyNumberFormat="1" applyFont="1" applyFill="1" applyBorder="1" applyAlignment="1">
      <alignment vertical="top" wrapText="1"/>
      <protection/>
    </xf>
    <xf numFmtId="0" fontId="106" fillId="0" borderId="12" xfId="0" applyFont="1" applyBorder="1" applyAlignment="1">
      <alignment vertical="top"/>
    </xf>
    <xf numFmtId="0" fontId="106" fillId="0" borderId="12" xfId="0" applyFont="1" applyBorder="1" applyAlignment="1">
      <alignment vertical="top" wrapText="1"/>
    </xf>
    <xf numFmtId="0" fontId="106" fillId="0" borderId="12" xfId="0" applyFont="1" applyBorder="1" applyAlignment="1">
      <alignment horizontal="left" vertical="top"/>
    </xf>
    <xf numFmtId="0" fontId="106" fillId="0" borderId="12" xfId="0" applyFont="1" applyBorder="1" applyAlignment="1">
      <alignment horizontal="left" vertical="top" wrapText="1"/>
    </xf>
    <xf numFmtId="0" fontId="106" fillId="0" borderId="0" xfId="0" applyFont="1" applyAlignment="1">
      <alignment horizontal="left" vertical="top" wrapText="1"/>
    </xf>
    <xf numFmtId="4" fontId="9" fillId="0" borderId="12" xfId="52" applyNumberFormat="1" applyFont="1" applyFill="1" applyBorder="1" applyAlignment="1">
      <alignment horizontal="left" vertical="top" wrapText="1"/>
      <protection/>
    </xf>
    <xf numFmtId="0" fontId="9" fillId="0" borderId="12" xfId="52" applyNumberFormat="1" applyFont="1" applyFill="1" applyBorder="1" applyAlignment="1">
      <alignment horizontal="left" vertical="top" wrapText="1"/>
      <protection/>
    </xf>
    <xf numFmtId="0" fontId="9" fillId="0" borderId="12" xfId="0" applyFont="1" applyBorder="1" applyAlignment="1">
      <alignment horizontal="left" vertical="top" wrapText="1"/>
    </xf>
    <xf numFmtId="2" fontId="9" fillId="0" borderId="12" xfId="52" applyNumberFormat="1" applyFont="1" applyFill="1" applyBorder="1" applyAlignment="1">
      <alignment horizontal="center" vertical="top" wrapText="1"/>
      <protection/>
    </xf>
    <xf numFmtId="4" fontId="9" fillId="0" borderId="12" xfId="52" applyNumberFormat="1" applyFont="1" applyBorder="1" applyAlignment="1">
      <alignment horizontal="left" vertical="top" wrapText="1"/>
      <protection/>
    </xf>
    <xf numFmtId="2" fontId="9" fillId="0" borderId="12" xfId="0" applyNumberFormat="1" applyFont="1" applyFill="1" applyBorder="1" applyAlignment="1">
      <alignment horizontal="left" vertical="top" wrapText="1"/>
    </xf>
    <xf numFmtId="4" fontId="9" fillId="0" borderId="12" xfId="0" applyNumberFormat="1" applyFont="1" applyFill="1" applyBorder="1" applyAlignment="1">
      <alignment horizontal="left" vertical="top" wrapText="1"/>
    </xf>
    <xf numFmtId="0" fontId="9" fillId="34" borderId="12" xfId="52" applyNumberFormat="1" applyFont="1" applyFill="1" applyBorder="1" applyAlignment="1">
      <alignment horizontal="left" vertical="top" wrapText="1"/>
      <protection/>
    </xf>
    <xf numFmtId="1" fontId="9" fillId="0" borderId="12" xfId="0" applyNumberFormat="1" applyFont="1" applyBorder="1" applyAlignment="1">
      <alignment horizontal="left" vertical="top" wrapText="1"/>
    </xf>
    <xf numFmtId="2" fontId="9" fillId="36" borderId="12" xfId="0" applyNumberFormat="1" applyFont="1" applyFill="1" applyBorder="1" applyAlignment="1">
      <alignment horizontal="left" vertical="top" wrapText="1"/>
    </xf>
    <xf numFmtId="4" fontId="9" fillId="36" borderId="12" xfId="0" applyNumberFormat="1" applyFont="1" applyFill="1" applyBorder="1" applyAlignment="1">
      <alignment horizontal="left" vertical="top" wrapText="1"/>
    </xf>
    <xf numFmtId="0" fontId="9" fillId="0" borderId="12" xfId="52" applyNumberFormat="1" applyFont="1" applyBorder="1" applyAlignment="1">
      <alignment horizontal="left" vertical="top" wrapText="1"/>
      <protection/>
    </xf>
    <xf numFmtId="2" fontId="9" fillId="34" borderId="12" xfId="0" applyNumberFormat="1" applyFont="1" applyFill="1" applyBorder="1" applyAlignment="1">
      <alignment horizontal="left" vertical="top" wrapText="1"/>
    </xf>
    <xf numFmtId="0" fontId="9" fillId="36" borderId="12" xfId="52" applyNumberFormat="1" applyFont="1" applyFill="1" applyBorder="1" applyAlignment="1">
      <alignment vertical="top" wrapText="1"/>
      <protection/>
    </xf>
    <xf numFmtId="4" fontId="9" fillId="36" borderId="12" xfId="52" applyNumberFormat="1" applyFont="1" applyFill="1" applyBorder="1" applyAlignment="1">
      <alignment horizontal="left" vertical="top" wrapText="1"/>
      <protection/>
    </xf>
    <xf numFmtId="0" fontId="97" fillId="0" borderId="12" xfId="0" applyFont="1" applyBorder="1" applyAlignment="1">
      <alignment horizontal="left"/>
    </xf>
    <xf numFmtId="0" fontId="106" fillId="36" borderId="12" xfId="0" applyFont="1" applyFill="1" applyBorder="1" applyAlignment="1">
      <alignment vertical="top" wrapText="1"/>
    </xf>
    <xf numFmtId="0" fontId="111" fillId="0" borderId="10" xfId="0" applyFont="1" applyBorder="1" applyAlignment="1">
      <alignment horizontal="center" vertical="top" wrapText="1"/>
    </xf>
    <xf numFmtId="0" fontId="106" fillId="0" borderId="10" xfId="0" applyFont="1" applyBorder="1" applyAlignment="1">
      <alignment horizontal="center" vertical="top" wrapText="1"/>
    </xf>
    <xf numFmtId="0" fontId="27" fillId="0" borderId="11" xfId="52" applyNumberFormat="1" applyFont="1" applyBorder="1" applyAlignment="1">
      <alignment vertical="top" wrapText="1"/>
      <protection/>
    </xf>
    <xf numFmtId="0" fontId="28" fillId="0" borderId="18" xfId="0" applyFont="1" applyBorder="1" applyAlignment="1">
      <alignment horizontal="left" vertical="top" wrapText="1"/>
    </xf>
    <xf numFmtId="0" fontId="110" fillId="0" borderId="10" xfId="0" applyFont="1" applyBorder="1" applyAlignment="1">
      <alignment horizontal="center" vertical="top" wrapText="1"/>
    </xf>
    <xf numFmtId="0" fontId="112" fillId="0" borderId="10" xfId="0" applyFont="1" applyBorder="1" applyAlignment="1">
      <alignment horizontal="center" vertical="top" wrapText="1"/>
    </xf>
    <xf numFmtId="0" fontId="110" fillId="0" borderId="0" xfId="0" applyFont="1" applyAlignment="1">
      <alignment horizontal="center" vertical="top" wrapText="1"/>
    </xf>
    <xf numFmtId="0" fontId="106" fillId="0" borderId="30" xfId="0" applyFont="1" applyBorder="1" applyAlignment="1">
      <alignment horizontal="center" vertical="top" wrapText="1"/>
    </xf>
    <xf numFmtId="0" fontId="97" fillId="0" borderId="10" xfId="0" applyFont="1" applyBorder="1" applyAlignment="1">
      <alignment horizontal="center" vertical="top" wrapText="1"/>
    </xf>
    <xf numFmtId="0" fontId="32" fillId="36" borderId="31" xfId="53" applyFont="1" applyFill="1" applyBorder="1" applyAlignment="1">
      <alignment horizontal="center" vertical="top" wrapText="1"/>
      <protection/>
    </xf>
    <xf numFmtId="0" fontId="86" fillId="0" borderId="0" xfId="0" applyFont="1" applyAlignment="1">
      <alignment wrapText="1"/>
    </xf>
    <xf numFmtId="0" fontId="87" fillId="0" borderId="10" xfId="0" applyFont="1" applyBorder="1" applyAlignment="1">
      <alignment horizontal="center" vertical="top" wrapText="1"/>
    </xf>
    <xf numFmtId="0" fontId="112" fillId="0" borderId="0" xfId="0" applyFont="1" applyAlignment="1">
      <alignment/>
    </xf>
    <xf numFmtId="0" fontId="113" fillId="0" borderId="0" xfId="0" applyFont="1" applyAlignment="1">
      <alignment vertical="center"/>
    </xf>
    <xf numFmtId="0" fontId="110" fillId="0" borderId="0" xfId="0" applyFont="1" applyAlignment="1">
      <alignment/>
    </xf>
    <xf numFmtId="0" fontId="112" fillId="0" borderId="10" xfId="0" applyFont="1" applyBorder="1" applyAlignment="1">
      <alignment horizontal="center" vertical="center" wrapText="1"/>
    </xf>
    <xf numFmtId="0" fontId="113" fillId="0" borderId="10" xfId="0" applyFont="1" applyBorder="1" applyAlignment="1">
      <alignment horizontal="center" vertical="center" wrapText="1"/>
    </xf>
    <xf numFmtId="0" fontId="113" fillId="0" borderId="10" xfId="0" applyFont="1" applyBorder="1" applyAlignment="1">
      <alignment vertical="center" wrapText="1"/>
    </xf>
    <xf numFmtId="0" fontId="110" fillId="0" borderId="10" xfId="0" applyFont="1" applyBorder="1" applyAlignment="1">
      <alignment vertical="center" wrapText="1"/>
    </xf>
    <xf numFmtId="0" fontId="112" fillId="0" borderId="10" xfId="0" applyFont="1" applyBorder="1" applyAlignment="1">
      <alignment vertical="center" wrapText="1"/>
    </xf>
    <xf numFmtId="0" fontId="110" fillId="0" borderId="10" xfId="0" applyFont="1" applyBorder="1" applyAlignment="1">
      <alignment horizontal="center" vertical="center" wrapText="1"/>
    </xf>
    <xf numFmtId="0" fontId="114" fillId="0" borderId="10" xfId="0" applyFont="1" applyBorder="1" applyAlignment="1">
      <alignment horizontal="center" vertical="center" wrapText="1"/>
    </xf>
    <xf numFmtId="0" fontId="113" fillId="0" borderId="17" xfId="0" applyFont="1" applyBorder="1" applyAlignment="1">
      <alignment horizontal="center" vertical="center" wrapText="1"/>
    </xf>
    <xf numFmtId="0" fontId="112" fillId="0" borderId="17" xfId="0" applyFont="1" applyBorder="1" applyAlignment="1">
      <alignment horizontal="center" vertical="center" wrapText="1"/>
    </xf>
    <xf numFmtId="0" fontId="112" fillId="0" borderId="17" xfId="0" applyFont="1" applyBorder="1" applyAlignment="1">
      <alignment vertical="center" wrapText="1"/>
    </xf>
    <xf numFmtId="0" fontId="109" fillId="0" borderId="0" xfId="0" applyFont="1" applyAlignment="1">
      <alignment/>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6" fillId="0" borderId="13" xfId="0" applyFont="1" applyBorder="1" applyAlignment="1">
      <alignment vertical="center" wrapText="1"/>
    </xf>
    <xf numFmtId="0" fontId="86" fillId="0" borderId="22" xfId="0" applyFont="1" applyBorder="1" applyAlignment="1">
      <alignment vertical="center" wrapText="1"/>
    </xf>
    <xf numFmtId="0" fontId="86" fillId="0" borderId="14" xfId="0" applyFont="1" applyBorder="1" applyAlignment="1">
      <alignment vertical="center" wrapText="1"/>
    </xf>
    <xf numFmtId="0" fontId="86" fillId="0" borderId="13" xfId="0" applyFont="1" applyBorder="1" applyAlignment="1">
      <alignment horizontal="justify" vertical="center" wrapText="1"/>
    </xf>
    <xf numFmtId="0" fontId="86" fillId="0" borderId="22" xfId="0" applyFont="1" applyBorder="1" applyAlignment="1">
      <alignment horizontal="justify" vertical="center" wrapText="1"/>
    </xf>
    <xf numFmtId="0" fontId="86" fillId="0" borderId="14" xfId="0" applyFont="1" applyBorder="1" applyAlignment="1">
      <alignment horizontal="justify" vertical="center" wrapText="1"/>
    </xf>
    <xf numFmtId="0" fontId="86" fillId="0" borderId="13"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17"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4" xfId="0" applyFont="1" applyBorder="1" applyAlignment="1">
      <alignment horizontal="center" vertical="center" wrapText="1"/>
    </xf>
    <xf numFmtId="0" fontId="86" fillId="0" borderId="32" xfId="0" applyFont="1" applyBorder="1" applyAlignment="1">
      <alignment horizontal="center" vertical="center" wrapText="1"/>
    </xf>
    <xf numFmtId="0" fontId="86" fillId="36" borderId="13" xfId="0" applyFont="1" applyFill="1" applyBorder="1" applyAlignment="1">
      <alignment horizontal="center" vertical="center" wrapText="1"/>
    </xf>
    <xf numFmtId="0" fontId="86" fillId="36" borderId="14" xfId="0" applyFont="1" applyFill="1" applyBorder="1" applyAlignment="1">
      <alignment horizontal="center" vertical="center" wrapText="1"/>
    </xf>
    <xf numFmtId="0" fontId="86" fillId="36" borderId="16" xfId="0" applyFont="1" applyFill="1" applyBorder="1" applyAlignment="1">
      <alignment horizontal="center" vertical="center" wrapText="1"/>
    </xf>
    <xf numFmtId="0" fontId="86" fillId="36" borderId="17" xfId="0" applyFont="1" applyFill="1" applyBorder="1" applyAlignment="1">
      <alignment horizontal="center" vertical="center" wrapText="1"/>
    </xf>
    <xf numFmtId="0" fontId="85" fillId="36" borderId="13" xfId="0" applyFont="1" applyFill="1" applyBorder="1" applyAlignment="1">
      <alignment horizontal="center" vertical="center" wrapText="1"/>
    </xf>
    <xf numFmtId="0" fontId="85" fillId="36" borderId="14" xfId="0" applyFont="1" applyFill="1" applyBorder="1" applyAlignment="1">
      <alignment horizontal="center" vertical="center" wrapText="1"/>
    </xf>
    <xf numFmtId="0" fontId="85" fillId="36" borderId="16" xfId="0" applyFont="1" applyFill="1" applyBorder="1" applyAlignment="1">
      <alignment horizontal="center" vertical="center" wrapText="1"/>
    </xf>
    <xf numFmtId="0" fontId="85" fillId="36" borderId="17" xfId="0" applyFont="1" applyFill="1" applyBorder="1" applyAlignment="1">
      <alignment horizontal="center" vertical="center" wrapText="1"/>
    </xf>
    <xf numFmtId="0" fontId="86" fillId="36" borderId="13" xfId="0" applyFont="1" applyFill="1" applyBorder="1" applyAlignment="1">
      <alignment vertical="center" wrapText="1"/>
    </xf>
    <xf numFmtId="0" fontId="86" fillId="36" borderId="22" xfId="0" applyFont="1" applyFill="1" applyBorder="1" applyAlignment="1">
      <alignment vertical="center" wrapText="1"/>
    </xf>
    <xf numFmtId="0" fontId="86" fillId="36" borderId="14" xfId="0" applyFont="1" applyFill="1" applyBorder="1" applyAlignment="1">
      <alignment vertical="center" wrapText="1"/>
    </xf>
    <xf numFmtId="0" fontId="85" fillId="0" borderId="32" xfId="0" applyFont="1" applyBorder="1" applyAlignment="1">
      <alignment horizontal="center" vertical="center" wrapText="1"/>
    </xf>
    <xf numFmtId="0" fontId="91" fillId="0" borderId="33" xfId="0" applyFont="1" applyBorder="1" applyAlignment="1">
      <alignment horizontal="center" vertical="center"/>
    </xf>
    <xf numFmtId="0" fontId="91" fillId="0" borderId="15" xfId="0" applyFont="1" applyBorder="1" applyAlignment="1">
      <alignment horizontal="center" vertical="center"/>
    </xf>
    <xf numFmtId="0" fontId="86" fillId="0" borderId="33" xfId="0" applyFont="1" applyBorder="1" applyAlignment="1">
      <alignment horizontal="left" wrapText="1"/>
    </xf>
    <xf numFmtId="0" fontId="86" fillId="0" borderId="15" xfId="0" applyFont="1" applyBorder="1" applyAlignment="1">
      <alignment horizontal="left" wrapText="1"/>
    </xf>
    <xf numFmtId="0" fontId="86" fillId="0" borderId="33" xfId="0" applyFont="1" applyBorder="1" applyAlignment="1">
      <alignment horizontal="center"/>
    </xf>
    <xf numFmtId="0" fontId="86" fillId="0" borderId="15" xfId="0" applyFont="1" applyBorder="1" applyAlignment="1">
      <alignment horizontal="center"/>
    </xf>
    <xf numFmtId="0" fontId="86" fillId="0" borderId="33" xfId="0" applyFont="1" applyFill="1" applyBorder="1" applyAlignment="1">
      <alignment horizontal="center" vertical="center"/>
    </xf>
    <xf numFmtId="0" fontId="86" fillId="0" borderId="15" xfId="0" applyFont="1" applyFill="1" applyBorder="1" applyAlignment="1">
      <alignment horizontal="center" vertical="center"/>
    </xf>
    <xf numFmtId="0" fontId="86" fillId="0" borderId="27" xfId="0" applyFont="1" applyBorder="1" applyAlignment="1">
      <alignment horizontal="center" vertical="center"/>
    </xf>
    <xf numFmtId="0" fontId="86" fillId="0" borderId="34" xfId="0" applyFont="1" applyBorder="1" applyAlignment="1">
      <alignment horizontal="center" vertical="center"/>
    </xf>
    <xf numFmtId="0" fontId="85" fillId="0" borderId="25" xfId="0" applyFont="1" applyBorder="1" applyAlignment="1">
      <alignment horizontal="left" vertical="center" wrapText="1"/>
    </xf>
    <xf numFmtId="0" fontId="86" fillId="0" borderId="19" xfId="0" applyFont="1" applyBorder="1" applyAlignment="1">
      <alignment horizontal="left" vertical="center" wrapText="1"/>
    </xf>
    <xf numFmtId="0" fontId="86" fillId="0" borderId="26" xfId="0" applyFont="1" applyBorder="1" applyAlignment="1">
      <alignment horizontal="left" vertical="center" wrapText="1"/>
    </xf>
    <xf numFmtId="0" fontId="115" fillId="0" borderId="33" xfId="0" applyFont="1" applyBorder="1" applyAlignment="1">
      <alignment horizontal="center" vertical="center"/>
    </xf>
    <xf numFmtId="0" fontId="115" fillId="0" borderId="15" xfId="0" applyFont="1" applyBorder="1" applyAlignment="1">
      <alignment horizontal="center" vertical="center"/>
    </xf>
    <xf numFmtId="0" fontId="86" fillId="0" borderId="27" xfId="0" applyFont="1" applyBorder="1" applyAlignment="1">
      <alignment horizontal="center" vertical="center" wrapText="1"/>
    </xf>
    <xf numFmtId="0" fontId="86" fillId="0" borderId="34" xfId="0" applyFont="1" applyBorder="1" applyAlignment="1">
      <alignment horizontal="center" vertical="center" wrapText="1"/>
    </xf>
    <xf numFmtId="0" fontId="0" fillId="0" borderId="34" xfId="0" applyBorder="1" applyAlignment="1">
      <alignment horizontal="center" vertical="center"/>
    </xf>
    <xf numFmtId="0" fontId="87" fillId="0" borderId="20" xfId="0" applyFont="1" applyBorder="1" applyAlignment="1">
      <alignment horizontal="center" vertical="center" wrapText="1"/>
    </xf>
    <xf numFmtId="0" fontId="86" fillId="0" borderId="23" xfId="0" applyFont="1" applyBorder="1" applyAlignment="1">
      <alignment vertical="center" wrapText="1"/>
    </xf>
    <xf numFmtId="0" fontId="86" fillId="0" borderId="35" xfId="0" applyFont="1" applyBorder="1" applyAlignment="1">
      <alignment vertical="center" wrapText="1"/>
    </xf>
    <xf numFmtId="0" fontId="87" fillId="0" borderId="36" xfId="0" applyFont="1" applyBorder="1" applyAlignment="1">
      <alignment horizontal="center" vertical="center" wrapText="1"/>
    </xf>
    <xf numFmtId="0" fontId="86" fillId="0" borderId="37" xfId="0" applyFont="1" applyBorder="1" applyAlignment="1">
      <alignment vertical="center" wrapText="1"/>
    </xf>
    <xf numFmtId="0" fontId="86" fillId="0" borderId="38" xfId="0" applyFont="1" applyBorder="1" applyAlignment="1">
      <alignment vertical="center" wrapText="1"/>
    </xf>
    <xf numFmtId="0" fontId="87" fillId="0" borderId="13"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87" fillId="0" borderId="13" xfId="0" applyFont="1" applyBorder="1" applyAlignment="1">
      <alignment horizontal="left" vertical="center" wrapText="1"/>
    </xf>
    <xf numFmtId="0" fontId="86" fillId="0" borderId="22" xfId="0" applyFont="1" applyBorder="1" applyAlignment="1">
      <alignment horizontal="left" wrapText="1"/>
    </xf>
    <xf numFmtId="0" fontId="86" fillId="0" borderId="14" xfId="0" applyFont="1" applyBorder="1" applyAlignment="1">
      <alignment horizontal="left" wrapText="1"/>
    </xf>
    <xf numFmtId="0" fontId="86" fillId="0" borderId="19" xfId="0" applyFont="1" applyBorder="1" applyAlignment="1">
      <alignment vertical="center" wrapText="1"/>
    </xf>
    <xf numFmtId="0" fontId="86" fillId="0" borderId="36" xfId="0" applyFont="1" applyBorder="1" applyAlignment="1">
      <alignment vertical="center" wrapText="1"/>
    </xf>
    <xf numFmtId="0" fontId="85" fillId="0" borderId="13" xfId="0" applyFont="1" applyBorder="1" applyAlignment="1">
      <alignment horizontal="left" vertical="center" wrapText="1"/>
    </xf>
    <xf numFmtId="0" fontId="86" fillId="0" borderId="22" xfId="0" applyFont="1" applyBorder="1" applyAlignment="1">
      <alignment horizontal="left" vertical="center" wrapText="1"/>
    </xf>
    <xf numFmtId="0" fontId="86" fillId="0" borderId="14" xfId="0" applyFont="1" applyBorder="1" applyAlignment="1">
      <alignment horizontal="left" vertical="center" wrapText="1"/>
    </xf>
    <xf numFmtId="0" fontId="102" fillId="0" borderId="12" xfId="0" applyFont="1" applyBorder="1" applyAlignment="1">
      <alignment horizontal="center" vertical="center" wrapText="1"/>
    </xf>
    <xf numFmtId="0" fontId="106" fillId="0" borderId="36" xfId="0" applyFont="1" applyBorder="1" applyAlignment="1">
      <alignment horizontal="left" vertical="center"/>
    </xf>
    <xf numFmtId="0" fontId="106" fillId="0" borderId="37" xfId="0" applyFont="1" applyBorder="1" applyAlignment="1">
      <alignment horizontal="left" vertical="center"/>
    </xf>
    <xf numFmtId="0" fontId="106" fillId="0" borderId="38" xfId="0" applyFont="1" applyBorder="1" applyAlignment="1">
      <alignment horizontal="left" vertical="center"/>
    </xf>
    <xf numFmtId="0" fontId="99" fillId="0" borderId="12" xfId="0" applyFont="1" applyBorder="1" applyAlignment="1">
      <alignment horizontal="center" vertical="center" wrapText="1"/>
    </xf>
    <xf numFmtId="0" fontId="85" fillId="0" borderId="0" xfId="0" applyFont="1" applyAlignment="1">
      <alignment horizontal="left" vertical="center"/>
    </xf>
    <xf numFmtId="0" fontId="86" fillId="0" borderId="13" xfId="0" applyFont="1" applyBorder="1" applyAlignment="1">
      <alignment horizontal="left" vertical="justify" wrapText="1" readingOrder="1"/>
    </xf>
    <xf numFmtId="0" fontId="86" fillId="0" borderId="22" xfId="0" applyFont="1" applyBorder="1" applyAlignment="1">
      <alignment horizontal="left" vertical="justify" wrapText="1" readingOrder="1"/>
    </xf>
    <xf numFmtId="0" fontId="86" fillId="0" borderId="14" xfId="0" applyFont="1" applyBorder="1" applyAlignment="1">
      <alignment horizontal="left" vertical="justify" wrapText="1" readingOrder="1"/>
    </xf>
    <xf numFmtId="0" fontId="85" fillId="0" borderId="13" xfId="0" applyFont="1" applyBorder="1" applyAlignment="1">
      <alignment horizontal="left" vertical="center" wrapText="1" readingOrder="1"/>
    </xf>
    <xf numFmtId="0" fontId="88" fillId="0" borderId="22" xfId="0" applyFont="1" applyBorder="1" applyAlignment="1">
      <alignment horizontal="left" vertical="center" readingOrder="1"/>
    </xf>
    <xf numFmtId="0" fontId="16" fillId="0" borderId="0" xfId="0" applyFont="1" applyAlignment="1">
      <alignment horizontal="left" vertical="justify" readingOrder="1"/>
    </xf>
    <xf numFmtId="0" fontId="86" fillId="0" borderId="16" xfId="0" applyFont="1" applyBorder="1" applyAlignment="1">
      <alignment horizontal="left" vertical="justify" wrapText="1" readingOrder="1"/>
    </xf>
    <xf numFmtId="0" fontId="86" fillId="0" borderId="17" xfId="0" applyFont="1" applyBorder="1" applyAlignment="1">
      <alignment horizontal="left" vertical="justify" wrapText="1" readingOrder="1"/>
    </xf>
    <xf numFmtId="0" fontId="85" fillId="0" borderId="16" xfId="0" applyFont="1" applyBorder="1" applyAlignment="1">
      <alignment horizontal="center" vertical="center" wrapText="1" readingOrder="1"/>
    </xf>
    <xf numFmtId="0" fontId="85" fillId="0" borderId="17" xfId="0" applyFont="1" applyBorder="1" applyAlignment="1">
      <alignment horizontal="center" vertical="center" wrapText="1" readingOrder="1"/>
    </xf>
    <xf numFmtId="0" fontId="85" fillId="0" borderId="39" xfId="0" applyFont="1" applyBorder="1" applyAlignment="1">
      <alignment horizontal="center" vertical="center" wrapText="1" readingOrder="1"/>
    </xf>
    <xf numFmtId="0" fontId="85" fillId="0" borderId="40" xfId="0" applyFont="1" applyBorder="1" applyAlignment="1">
      <alignment horizontal="center" vertical="center" wrapText="1" readingOrder="1"/>
    </xf>
    <xf numFmtId="0" fontId="85" fillId="0" borderId="0" xfId="0" applyFont="1" applyAlignment="1">
      <alignment horizontal="left" vertical="justify" readingOrder="1"/>
    </xf>
    <xf numFmtId="0" fontId="0" fillId="0" borderId="0" xfId="0" applyAlignment="1">
      <alignment horizontal="left" vertical="justify" readingOrder="1"/>
    </xf>
    <xf numFmtId="0" fontId="91" fillId="0" borderId="12" xfId="0" applyFont="1" applyBorder="1" applyAlignment="1">
      <alignment horizontal="center" vertical="center" wrapText="1"/>
    </xf>
    <xf numFmtId="0" fontId="85" fillId="0" borderId="41" xfId="0" applyFont="1" applyBorder="1" applyAlignment="1">
      <alignment horizontal="center" vertical="center" wrapText="1" readingOrder="1"/>
    </xf>
    <xf numFmtId="0" fontId="85" fillId="0" borderId="42" xfId="0" applyFont="1" applyBorder="1" applyAlignment="1">
      <alignment horizontal="center" vertical="center" wrapText="1" readingOrder="1"/>
    </xf>
    <xf numFmtId="0" fontId="91" fillId="0" borderId="10" xfId="0" applyFont="1" applyBorder="1" applyAlignment="1">
      <alignment horizontal="center" vertical="center" wrapText="1"/>
    </xf>
    <xf numFmtId="0" fontId="116" fillId="0" borderId="10" xfId="0" applyFont="1" applyBorder="1" applyAlignment="1">
      <alignment horizontal="justify" vertical="top" wrapText="1" readingOrder="1"/>
    </xf>
    <xf numFmtId="0" fontId="16" fillId="0" borderId="43" xfId="0" applyFont="1" applyBorder="1" applyAlignment="1">
      <alignment horizontal="justify" vertical="top" readingOrder="1"/>
    </xf>
    <xf numFmtId="0" fontId="16" fillId="0" borderId="44" xfId="0" applyFont="1" applyBorder="1" applyAlignment="1">
      <alignment horizontal="justify" vertical="top" readingOrder="1"/>
    </xf>
    <xf numFmtId="0" fontId="86" fillId="0" borderId="10" xfId="0" applyFont="1" applyBorder="1" applyAlignment="1">
      <alignment horizontal="justify" vertical="top" wrapText="1" readingOrder="1"/>
    </xf>
    <xf numFmtId="0" fontId="85" fillId="0" borderId="10" xfId="0" applyFont="1" applyBorder="1" applyAlignment="1">
      <alignment horizontal="justify" vertical="top" wrapText="1" readingOrder="1"/>
    </xf>
    <xf numFmtId="0" fontId="85" fillId="0" borderId="10" xfId="0" applyFont="1" applyBorder="1" applyAlignment="1">
      <alignment horizontal="center" vertical="center" wrapText="1" readingOrder="1"/>
    </xf>
    <xf numFmtId="0" fontId="86" fillId="0" borderId="13" xfId="0" applyFont="1" applyBorder="1" applyAlignment="1">
      <alignment horizontal="justify" vertical="center" wrapText="1" readingOrder="1"/>
    </xf>
    <xf numFmtId="0" fontId="86" fillId="0" borderId="22" xfId="0" applyFont="1" applyBorder="1" applyAlignment="1">
      <alignment horizontal="justify" vertical="center" readingOrder="1"/>
    </xf>
    <xf numFmtId="0" fontId="86" fillId="0" borderId="14" xfId="0" applyFont="1" applyBorder="1" applyAlignment="1">
      <alignment horizontal="justify" vertical="center" readingOrder="1"/>
    </xf>
    <xf numFmtId="0" fontId="0" fillId="0" borderId="0" xfId="0" applyAlignment="1">
      <alignment horizontal="center" vertical="center"/>
    </xf>
    <xf numFmtId="0" fontId="86" fillId="0" borderId="45" xfId="0" applyFont="1" applyBorder="1" applyAlignment="1">
      <alignment horizontal="left" vertical="center" wrapText="1"/>
    </xf>
    <xf numFmtId="0" fontId="86" fillId="0" borderId="46" xfId="0" applyFont="1" applyBorder="1" applyAlignment="1">
      <alignment horizontal="left" vertical="center" wrapText="1"/>
    </xf>
    <xf numFmtId="0" fontId="86" fillId="0" borderId="31" xfId="0" applyFont="1" applyBorder="1" applyAlignment="1">
      <alignment horizontal="left" vertical="center" wrapText="1"/>
    </xf>
    <xf numFmtId="0" fontId="86" fillId="0" borderId="11" xfId="0" applyFont="1" applyBorder="1" applyAlignment="1">
      <alignment horizontal="left" vertical="justify" wrapText="1" readingOrder="1"/>
    </xf>
    <xf numFmtId="0" fontId="85" fillId="0" borderId="11" xfId="0" applyFont="1" applyBorder="1" applyAlignment="1">
      <alignment horizontal="center" vertical="center" wrapText="1" readingOrder="1"/>
    </xf>
    <xf numFmtId="0" fontId="91" fillId="0" borderId="28" xfId="0" applyFont="1" applyBorder="1" applyAlignment="1">
      <alignment horizontal="center" vertical="center"/>
    </xf>
    <xf numFmtId="0" fontId="91" fillId="0" borderId="29" xfId="0" applyFont="1" applyBorder="1" applyAlignment="1">
      <alignment horizontal="center" vertical="center"/>
    </xf>
    <xf numFmtId="0" fontId="87" fillId="0" borderId="47" xfId="0" applyFont="1" applyBorder="1" applyAlignment="1">
      <alignment horizontal="left" vertical="justify" readingOrder="1"/>
    </xf>
    <xf numFmtId="0" fontId="0" fillId="0" borderId="47" xfId="0" applyBorder="1" applyAlignment="1">
      <alignment horizontal="left" vertical="justify" readingOrder="1"/>
    </xf>
    <xf numFmtId="0" fontId="86" fillId="0" borderId="19" xfId="0" applyFont="1" applyBorder="1" applyAlignment="1">
      <alignment/>
    </xf>
    <xf numFmtId="0" fontId="85" fillId="0" borderId="11" xfId="0" applyFont="1" applyBorder="1" applyAlignment="1">
      <alignment horizontal="center" vertical="center" wrapText="1"/>
    </xf>
    <xf numFmtId="0" fontId="0" fillId="0" borderId="48" xfId="0" applyBorder="1" applyAlignment="1">
      <alignment horizontal="left" vertical="top" wrapText="1"/>
    </xf>
    <xf numFmtId="0" fontId="0" fillId="0" borderId="48" xfId="0" applyBorder="1" applyAlignment="1">
      <alignment horizontal="left" wrapText="1"/>
    </xf>
    <xf numFmtId="0" fontId="0" fillId="0" borderId="49" xfId="0" applyBorder="1" applyAlignment="1">
      <alignment horizontal="left" wrapText="1"/>
    </xf>
    <xf numFmtId="0" fontId="86" fillId="0" borderId="11" xfId="0" applyFont="1" applyBorder="1" applyAlignment="1">
      <alignment horizontal="center" vertical="center" wrapText="1"/>
    </xf>
    <xf numFmtId="0" fontId="0" fillId="0" borderId="19" xfId="0" applyBorder="1" applyAlignment="1">
      <alignment/>
    </xf>
    <xf numFmtId="0" fontId="106" fillId="0" borderId="11" xfId="0" applyFont="1" applyBorder="1" applyAlignment="1">
      <alignment horizontal="center" vertical="center" wrapText="1"/>
    </xf>
    <xf numFmtId="0" fontId="105" fillId="0" borderId="11" xfId="0" applyFont="1" applyBorder="1" applyAlignment="1">
      <alignment horizontal="center" vertical="center" wrapText="1"/>
    </xf>
    <xf numFmtId="0" fontId="4" fillId="0" borderId="50" xfId="0" applyFont="1" applyBorder="1" applyAlignment="1">
      <alignment horizontal="left" vertical="center" wrapText="1"/>
    </xf>
    <xf numFmtId="0" fontId="88" fillId="0" borderId="48" xfId="0" applyFont="1" applyBorder="1" applyAlignment="1">
      <alignment horizontal="left" vertical="center"/>
    </xf>
    <xf numFmtId="0" fontId="88" fillId="0" borderId="51" xfId="0" applyFont="1" applyBorder="1" applyAlignment="1">
      <alignment horizontal="left" vertical="center"/>
    </xf>
    <xf numFmtId="0" fontId="85" fillId="0" borderId="0" xfId="0" applyFont="1" applyFill="1" applyAlignment="1">
      <alignment horizontal="left" vertical="center"/>
    </xf>
    <xf numFmtId="0" fontId="86" fillId="0" borderId="13"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16"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6" fillId="0" borderId="13" xfId="0" applyFont="1" applyFill="1" applyBorder="1" applyAlignment="1">
      <alignment horizontal="justify" vertical="center" wrapText="1"/>
    </xf>
    <xf numFmtId="0" fontId="86" fillId="0" borderId="22" xfId="0" applyFont="1" applyFill="1" applyBorder="1" applyAlignment="1">
      <alignment horizontal="justify" vertical="center" wrapText="1"/>
    </xf>
    <xf numFmtId="0" fontId="86" fillId="0" borderId="14" xfId="0" applyFont="1" applyFill="1" applyBorder="1" applyAlignment="1">
      <alignment horizontal="justify" vertical="center" wrapText="1"/>
    </xf>
    <xf numFmtId="0" fontId="86" fillId="0" borderId="13" xfId="0" applyFont="1" applyFill="1" applyBorder="1" applyAlignment="1">
      <alignment vertical="center" wrapText="1"/>
    </xf>
    <xf numFmtId="0" fontId="86" fillId="0" borderId="22" xfId="0" applyFont="1" applyFill="1" applyBorder="1" applyAlignment="1">
      <alignment vertical="center" wrapText="1"/>
    </xf>
    <xf numFmtId="0" fontId="86" fillId="0" borderId="14" xfId="0" applyFont="1" applyFill="1" applyBorder="1" applyAlignment="1">
      <alignment vertical="center" wrapText="1"/>
    </xf>
    <xf numFmtId="0" fontId="86" fillId="0" borderId="13" xfId="0" applyFont="1" applyBorder="1" applyAlignment="1">
      <alignment horizontal="left" vertical="center" wrapText="1"/>
    </xf>
    <xf numFmtId="0" fontId="85" fillId="0" borderId="25" xfId="0" applyFont="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113" fillId="0" borderId="16" xfId="0" applyFont="1" applyBorder="1" applyAlignment="1">
      <alignment horizontal="center" vertical="center" wrapText="1"/>
    </xf>
    <xf numFmtId="0" fontId="113" fillId="0" borderId="17" xfId="0" applyFont="1" applyBorder="1" applyAlignment="1">
      <alignment horizontal="center" vertical="center" wrapText="1"/>
    </xf>
    <xf numFmtId="0" fontId="112" fillId="0" borderId="13" xfId="0" applyFont="1" applyBorder="1" applyAlignment="1">
      <alignment horizontal="left" vertical="center" wrapText="1"/>
    </xf>
    <xf numFmtId="0" fontId="112" fillId="0" borderId="22" xfId="0" applyFont="1" applyBorder="1" applyAlignment="1">
      <alignment horizontal="left" vertical="center" wrapText="1"/>
    </xf>
    <xf numFmtId="0" fontId="112" fillId="0" borderId="14" xfId="0" applyFont="1" applyBorder="1" applyAlignment="1">
      <alignment horizontal="left" vertical="center" wrapText="1"/>
    </xf>
    <xf numFmtId="0" fontId="112" fillId="0" borderId="13" xfId="0" applyFont="1" applyBorder="1" applyAlignment="1">
      <alignment horizontal="justify" vertical="center" wrapText="1"/>
    </xf>
    <xf numFmtId="0" fontId="112" fillId="0" borderId="22" xfId="0" applyFont="1" applyBorder="1" applyAlignment="1">
      <alignment horizontal="justify" vertical="center" wrapText="1"/>
    </xf>
    <xf numFmtId="0" fontId="112" fillId="0" borderId="14" xfId="0" applyFont="1" applyBorder="1" applyAlignment="1">
      <alignment horizontal="justify" vertical="center" wrapText="1"/>
    </xf>
    <xf numFmtId="0" fontId="112" fillId="0" borderId="13"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16" xfId="0" applyFont="1" applyBorder="1" applyAlignment="1">
      <alignment horizontal="center" vertical="center" wrapText="1"/>
    </xf>
    <xf numFmtId="0" fontId="112" fillId="0" borderId="17" xfId="0" applyFont="1" applyBorder="1" applyAlignment="1">
      <alignment horizontal="center" vertical="center" wrapText="1"/>
    </xf>
    <xf numFmtId="0" fontId="113" fillId="0" borderId="13" xfId="0" applyFont="1" applyBorder="1" applyAlignment="1">
      <alignment horizontal="center" vertical="center" wrapText="1"/>
    </xf>
    <xf numFmtId="0" fontId="113" fillId="0" borderId="14" xfId="0" applyFont="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380;ytkownik\Documents\09.2015-Przetarg%20implant&#243;w%202015-%202016-%20zam&#243;wienia%20publiczne%20(%20z%20poprawkami)%20na%202%20lata%20poprawi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2"/>
      <sheetName val="Pakiet nr 3"/>
      <sheetName val="Pakiet nr 4"/>
      <sheetName val="Pakiet nr 5"/>
      <sheetName val="Pakeit nr 6"/>
      <sheetName val="Pakiet nr 7"/>
      <sheetName val="Pakiet nr 8"/>
      <sheetName val="Pakiet nr 9"/>
      <sheetName val="Pakiet nr10"/>
      <sheetName val="Pakiet nr 11"/>
      <sheetName val="Pakiet nr 12"/>
      <sheetName val="Pakiet nr 13"/>
      <sheetName val="Pakiet nr 14"/>
      <sheetName val="Pakiet nr 15"/>
      <sheetName val="Pakiet nr 16"/>
      <sheetName val="Pakiet nr 17"/>
      <sheetName val="Pakiet nr 18"/>
      <sheetName val="Pakiet nr 19"/>
      <sheetName val="Pakiet nr 20"/>
      <sheetName val="Pakiet nr 21"/>
      <sheetName val="Pakiet nr 22"/>
      <sheetName val="Pakiet nr 23"/>
      <sheetName val="Pakiet nr 24"/>
      <sheetName val="Pakiet nr 25"/>
      <sheetName val="Pakiet nr 26"/>
      <sheetName val="Pakiet nr 27"/>
      <sheetName val="Pakiet nr 28"/>
      <sheetName val="Pakiet nr 29"/>
      <sheetName val="Pakiet nr 30"/>
      <sheetName val="Pakiet nr 31"/>
      <sheetName val="Pakiet 32"/>
      <sheetName val="Pakiet nr 33"/>
      <sheetName val="Pakiet 34"/>
      <sheetName val="Pakiet 35"/>
      <sheetName val="pakiet 36"/>
      <sheetName val="Pakiet 37"/>
      <sheetName val="Pakiet 38"/>
      <sheetName val="Pakiet 39"/>
      <sheetName val="Pakiet 40"/>
      <sheetName val="Pakiet 41"/>
      <sheetName val="Pakiet 42"/>
      <sheetName val="Pakiet 43"/>
      <sheetName val="Pakiet 44"/>
      <sheetName val="Pakiet 45"/>
      <sheetName val="Pakiet 46"/>
      <sheetName val="Pakiet 47"/>
      <sheetName val="Pakiet 48"/>
      <sheetName val="Pakiet 49"/>
      <sheetName val="Pakiet 50"/>
      <sheetName val="Pakiet 51"/>
      <sheetName val="Pakiet 52"/>
      <sheetName val="Pakiet 53"/>
      <sheetName val="Pakiet 5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M27"/>
  <sheetViews>
    <sheetView zoomScale="70" zoomScaleNormal="70" zoomScaleSheetLayoutView="85" zoomScalePageLayoutView="55" workbookViewId="0" topLeftCell="A1">
      <selection activeCell="G12" sqref="G12"/>
    </sheetView>
  </sheetViews>
  <sheetFormatPr defaultColWidth="9.140625" defaultRowHeight="15"/>
  <cols>
    <col min="2" max="2" width="136.00390625" style="0" customWidth="1"/>
    <col min="3" max="4" width="17.2812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617</v>
      </c>
      <c r="B3" s="47"/>
      <c r="C3" s="47"/>
      <c r="D3" s="47"/>
      <c r="E3" s="47"/>
      <c r="F3" s="47"/>
      <c r="G3" s="47"/>
      <c r="H3" s="47"/>
      <c r="I3" s="47"/>
      <c r="J3" s="47"/>
    </row>
    <row r="4" spans="1:10" ht="15.75" thickBot="1">
      <c r="A4" s="126" t="s">
        <v>405</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2.25" customHeight="1" thickBot="1">
      <c r="A7" s="295"/>
      <c r="B7" s="41" t="s">
        <v>12</v>
      </c>
      <c r="C7" s="42" t="s">
        <v>13</v>
      </c>
      <c r="D7" s="285"/>
      <c r="E7" s="285"/>
      <c r="F7" s="285"/>
      <c r="G7" s="285"/>
      <c r="H7" s="285"/>
      <c r="I7" s="285"/>
      <c r="J7" s="285"/>
    </row>
    <row r="8" spans="1:10" ht="87" customHeight="1" thickBot="1">
      <c r="A8" s="41">
        <v>1</v>
      </c>
      <c r="B8" s="135" t="s">
        <v>406</v>
      </c>
      <c r="C8" s="17"/>
      <c r="D8" s="15"/>
      <c r="E8" s="44" t="s">
        <v>14</v>
      </c>
      <c r="F8" s="45">
        <v>180</v>
      </c>
      <c r="G8" s="15">
        <f>PRODUCT(D8*F8)</f>
        <v>0</v>
      </c>
      <c r="H8" s="15"/>
      <c r="I8" s="15">
        <f>G8*1.08</f>
        <v>0</v>
      </c>
      <c r="J8" s="15"/>
    </row>
    <row r="9" spans="1:10" ht="64.5" thickBot="1">
      <c r="A9" s="41">
        <v>2</v>
      </c>
      <c r="B9" s="135" t="s">
        <v>137</v>
      </c>
      <c r="C9" s="17"/>
      <c r="D9" s="15"/>
      <c r="E9" s="44" t="s">
        <v>14</v>
      </c>
      <c r="F9" s="45">
        <v>180</v>
      </c>
      <c r="G9" s="15">
        <f aca="true" t="shared" si="0" ref="G9:G15">PRODUCT(D9*F9)</f>
        <v>0</v>
      </c>
      <c r="H9" s="15"/>
      <c r="I9" s="15">
        <f aca="true" t="shared" si="1" ref="I9:I15">G9*1.08</f>
        <v>0</v>
      </c>
      <c r="J9" s="15"/>
    </row>
    <row r="10" spans="1:10" ht="15.75" thickBot="1">
      <c r="A10" s="41">
        <v>3</v>
      </c>
      <c r="B10" s="135" t="s">
        <v>33</v>
      </c>
      <c r="C10" s="17"/>
      <c r="D10" s="15"/>
      <c r="E10" s="44" t="s">
        <v>14</v>
      </c>
      <c r="F10" s="45">
        <v>180</v>
      </c>
      <c r="G10" s="15">
        <f t="shared" si="0"/>
        <v>0</v>
      </c>
      <c r="H10" s="15"/>
      <c r="I10" s="15">
        <f t="shared" si="1"/>
        <v>0</v>
      </c>
      <c r="J10" s="15"/>
    </row>
    <row r="11" spans="1:10" ht="15.75" thickBot="1">
      <c r="A11" s="41">
        <v>4</v>
      </c>
      <c r="B11" s="135" t="s">
        <v>23</v>
      </c>
      <c r="C11" s="17"/>
      <c r="D11" s="15"/>
      <c r="E11" s="44" t="s">
        <v>14</v>
      </c>
      <c r="F11" s="45">
        <v>50</v>
      </c>
      <c r="G11" s="15">
        <f t="shared" si="0"/>
        <v>0</v>
      </c>
      <c r="H11" s="15"/>
      <c r="I11" s="15">
        <f t="shared" si="1"/>
        <v>0</v>
      </c>
      <c r="J11" s="15"/>
    </row>
    <row r="12" spans="1:10" ht="26.25" thickBot="1">
      <c r="A12" s="41">
        <v>5</v>
      </c>
      <c r="B12" s="135" t="s">
        <v>138</v>
      </c>
      <c r="C12" s="17"/>
      <c r="D12" s="15"/>
      <c r="E12" s="44" t="s">
        <v>14</v>
      </c>
      <c r="F12" s="45">
        <v>150</v>
      </c>
      <c r="G12" s="15">
        <f t="shared" si="0"/>
        <v>0</v>
      </c>
      <c r="H12" s="15"/>
      <c r="I12" s="15">
        <f t="shared" si="1"/>
        <v>0</v>
      </c>
      <c r="J12" s="15"/>
    </row>
    <row r="13" spans="1:10" ht="30" customHeight="1" thickBot="1">
      <c r="A13" s="41">
        <v>6</v>
      </c>
      <c r="B13" s="136" t="s">
        <v>139</v>
      </c>
      <c r="C13" s="17"/>
      <c r="D13" s="15"/>
      <c r="E13" s="44" t="s">
        <v>14</v>
      </c>
      <c r="F13" s="45">
        <v>30</v>
      </c>
      <c r="G13" s="15">
        <f t="shared" si="0"/>
        <v>0</v>
      </c>
      <c r="H13" s="15"/>
      <c r="I13" s="15">
        <f t="shared" si="1"/>
        <v>0</v>
      </c>
      <c r="J13" s="15"/>
    </row>
    <row r="14" spans="1:10" ht="15.75" thickBot="1">
      <c r="A14" s="41">
        <v>7</v>
      </c>
      <c r="B14" s="135" t="s">
        <v>328</v>
      </c>
      <c r="C14" s="17"/>
      <c r="D14" s="15"/>
      <c r="E14" s="44" t="s">
        <v>14</v>
      </c>
      <c r="F14" s="45">
        <v>150</v>
      </c>
      <c r="G14" s="15">
        <f t="shared" si="0"/>
        <v>0</v>
      </c>
      <c r="H14" s="15"/>
      <c r="I14" s="15">
        <f t="shared" si="1"/>
        <v>0</v>
      </c>
      <c r="J14" s="15"/>
    </row>
    <row r="15" spans="1:10" ht="15.75" thickBot="1">
      <c r="A15" s="41">
        <v>8</v>
      </c>
      <c r="B15" s="136" t="s">
        <v>34</v>
      </c>
      <c r="C15" s="17"/>
      <c r="D15" s="15"/>
      <c r="E15" s="44" t="s">
        <v>14</v>
      </c>
      <c r="F15" s="45">
        <v>30</v>
      </c>
      <c r="G15" s="15">
        <f t="shared" si="0"/>
        <v>0</v>
      </c>
      <c r="H15" s="15"/>
      <c r="I15" s="15">
        <f t="shared" si="1"/>
        <v>0</v>
      </c>
      <c r="J15" s="15"/>
    </row>
    <row r="16" spans="1:10" ht="22.5" customHeight="1" thickBot="1">
      <c r="A16" s="286" t="s">
        <v>474</v>
      </c>
      <c r="B16" s="287"/>
      <c r="C16" s="287"/>
      <c r="D16" s="287"/>
      <c r="E16" s="287"/>
      <c r="F16" s="287"/>
      <c r="G16" s="287"/>
      <c r="H16" s="287"/>
      <c r="I16" s="287"/>
      <c r="J16" s="288"/>
    </row>
    <row r="17" spans="1:10" ht="15.75" thickBot="1">
      <c r="A17" s="289"/>
      <c r="B17" s="290"/>
      <c r="C17" s="290"/>
      <c r="D17" s="290"/>
      <c r="E17" s="291"/>
      <c r="F17" s="16" t="s">
        <v>17</v>
      </c>
      <c r="G17" s="15">
        <f>SUM(G8:G15)</f>
        <v>0</v>
      </c>
      <c r="H17" s="15"/>
      <c r="I17" s="15">
        <f>SUM(I8:I15)</f>
        <v>0</v>
      </c>
      <c r="J17" s="15"/>
    </row>
    <row r="23" spans="3:13" ht="15">
      <c r="C23" s="138"/>
      <c r="D23" s="138"/>
      <c r="E23" s="138"/>
      <c r="F23" s="138"/>
      <c r="G23" s="138"/>
      <c r="H23" s="138"/>
      <c r="I23" s="138"/>
      <c r="J23" s="138"/>
      <c r="K23" s="138"/>
      <c r="L23" s="138"/>
      <c r="M23" s="138"/>
    </row>
    <row r="24" spans="3:13" ht="15">
      <c r="C24" s="138"/>
      <c r="D24" s="138"/>
      <c r="E24" s="138"/>
      <c r="F24" s="138"/>
      <c r="G24" s="138"/>
      <c r="H24" s="138"/>
      <c r="I24" s="138"/>
      <c r="J24" s="138"/>
      <c r="K24" s="138"/>
      <c r="L24" s="138"/>
      <c r="M24" s="138"/>
    </row>
    <row r="25" spans="3:13" ht="15">
      <c r="C25" s="138"/>
      <c r="D25" s="138"/>
      <c r="E25" s="138"/>
      <c r="F25" s="138"/>
      <c r="G25" s="138"/>
      <c r="H25" s="138"/>
      <c r="I25" s="138"/>
      <c r="J25" s="138"/>
      <c r="K25" s="138"/>
      <c r="L25" s="138"/>
      <c r="M25" s="138"/>
    </row>
    <row r="26" spans="3:13" ht="15">
      <c r="C26" s="138"/>
      <c r="D26" s="138"/>
      <c r="E26" s="138"/>
      <c r="F26" s="138"/>
      <c r="G26" s="138"/>
      <c r="H26" s="138"/>
      <c r="I26" s="138"/>
      <c r="J26" s="138"/>
      <c r="K26" s="138"/>
      <c r="L26" s="138"/>
      <c r="M26" s="138"/>
    </row>
    <row r="27" spans="3:13" ht="15">
      <c r="C27" s="138"/>
      <c r="D27" s="138"/>
      <c r="E27" s="138"/>
      <c r="F27" s="138"/>
      <c r="G27" s="138"/>
      <c r="H27" s="138"/>
      <c r="I27" s="138"/>
      <c r="J27" s="138"/>
      <c r="K27" s="138"/>
      <c r="L27" s="138"/>
      <c r="M27" s="138"/>
    </row>
  </sheetData>
  <sheetProtection/>
  <mergeCells count="12">
    <mergeCell ref="A17:E17"/>
    <mergeCell ref="B5:C5"/>
    <mergeCell ref="A6:A7"/>
    <mergeCell ref="B6:C6"/>
    <mergeCell ref="D6:D7"/>
    <mergeCell ref="E6:E7"/>
    <mergeCell ref="G6:G7"/>
    <mergeCell ref="H6:H7"/>
    <mergeCell ref="I6:I7"/>
    <mergeCell ref="J6:J7"/>
    <mergeCell ref="A16:J16"/>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10.xml><?xml version="1.0" encoding="utf-8"?>
<worksheet xmlns="http://schemas.openxmlformats.org/spreadsheetml/2006/main" xmlns:r="http://schemas.openxmlformats.org/officeDocument/2006/relationships">
  <sheetPr>
    <tabColor rgb="FF00B050"/>
  </sheetPr>
  <dimension ref="A1:J18"/>
  <sheetViews>
    <sheetView view="pageBreakPreview" zoomScale="60" zoomScaleNormal="70" zoomScalePageLayoutView="0" workbookViewId="0" topLeftCell="A1">
      <selection activeCell="G8" sqref="G8"/>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625</v>
      </c>
      <c r="B3" s="47"/>
      <c r="C3" s="47"/>
      <c r="D3" s="47"/>
      <c r="E3" s="47"/>
      <c r="F3" s="47"/>
      <c r="G3" s="47"/>
      <c r="H3" s="47"/>
      <c r="I3" s="47"/>
      <c r="J3" s="47"/>
    </row>
    <row r="4" spans="1:10" ht="15.75" thickBot="1">
      <c r="A4" s="14" t="s">
        <v>375</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156" customHeight="1" thickBot="1">
      <c r="A8" s="41">
        <v>1</v>
      </c>
      <c r="B8" s="43" t="s">
        <v>126</v>
      </c>
      <c r="C8" s="17"/>
      <c r="D8" s="15"/>
      <c r="E8" s="44" t="s">
        <v>21</v>
      </c>
      <c r="F8" s="45">
        <v>250</v>
      </c>
      <c r="G8" s="15">
        <f aca="true" t="shared" si="0" ref="G8:G16">PRODUCT(D8*F8)</f>
        <v>0</v>
      </c>
      <c r="H8" s="15"/>
      <c r="I8" s="15">
        <f aca="true" t="shared" si="1" ref="I8:I16">G8*1.08</f>
        <v>0</v>
      </c>
      <c r="J8" s="17"/>
    </row>
    <row r="9" spans="1:10" ht="171" customHeight="1" thickBot="1">
      <c r="A9" s="41">
        <v>2</v>
      </c>
      <c r="B9" s="127" t="s">
        <v>376</v>
      </c>
      <c r="C9" s="17"/>
      <c r="D9" s="15"/>
      <c r="E9" s="44" t="s">
        <v>21</v>
      </c>
      <c r="F9" s="45">
        <v>10</v>
      </c>
      <c r="G9" s="15">
        <f t="shared" si="0"/>
        <v>0</v>
      </c>
      <c r="H9" s="15"/>
      <c r="I9" s="15">
        <f t="shared" si="1"/>
        <v>0</v>
      </c>
      <c r="J9" s="17"/>
    </row>
    <row r="10" spans="1:10" ht="21" customHeight="1" thickBot="1">
      <c r="A10" s="41">
        <v>3</v>
      </c>
      <c r="B10" s="127" t="s">
        <v>473</v>
      </c>
      <c r="C10" s="17"/>
      <c r="D10" s="15"/>
      <c r="E10" s="44" t="s">
        <v>21</v>
      </c>
      <c r="F10" s="45">
        <v>20</v>
      </c>
      <c r="G10" s="15">
        <f t="shared" si="0"/>
        <v>0</v>
      </c>
      <c r="H10" s="15"/>
      <c r="I10" s="15">
        <f t="shared" si="1"/>
        <v>0</v>
      </c>
      <c r="J10" s="17"/>
    </row>
    <row r="11" spans="1:10" ht="15.75" thickBot="1">
      <c r="A11" s="41">
        <v>4</v>
      </c>
      <c r="B11" s="43" t="s">
        <v>410</v>
      </c>
      <c r="C11" s="17"/>
      <c r="D11" s="15"/>
      <c r="E11" s="44" t="s">
        <v>21</v>
      </c>
      <c r="F11" s="45">
        <v>50</v>
      </c>
      <c r="G11" s="15">
        <f t="shared" si="0"/>
        <v>0</v>
      </c>
      <c r="H11" s="15"/>
      <c r="I11" s="15">
        <f t="shared" si="1"/>
        <v>0</v>
      </c>
      <c r="J11" s="17"/>
    </row>
    <row r="12" spans="1:10" ht="15.75" thickBot="1">
      <c r="A12" s="41">
        <v>5</v>
      </c>
      <c r="B12" s="43" t="s">
        <v>411</v>
      </c>
      <c r="C12" s="17"/>
      <c r="D12" s="15"/>
      <c r="E12" s="44" t="s">
        <v>21</v>
      </c>
      <c r="F12" s="45">
        <v>5</v>
      </c>
      <c r="G12" s="15">
        <f t="shared" si="0"/>
        <v>0</v>
      </c>
      <c r="H12" s="15"/>
      <c r="I12" s="15">
        <f t="shared" si="1"/>
        <v>0</v>
      </c>
      <c r="J12" s="17"/>
    </row>
    <row r="13" spans="1:10" ht="15.75" thickBot="1">
      <c r="A13" s="41">
        <v>6</v>
      </c>
      <c r="B13" s="43" t="s">
        <v>412</v>
      </c>
      <c r="C13" s="17"/>
      <c r="D13" s="15"/>
      <c r="E13" s="44" t="s">
        <v>21</v>
      </c>
      <c r="F13" s="45">
        <v>10</v>
      </c>
      <c r="G13" s="15">
        <f t="shared" si="0"/>
        <v>0</v>
      </c>
      <c r="H13" s="15"/>
      <c r="I13" s="15">
        <f t="shared" si="1"/>
        <v>0</v>
      </c>
      <c r="J13" s="17"/>
    </row>
    <row r="14" spans="1:10" ht="15.75" thickBot="1">
      <c r="A14" s="41">
        <v>7</v>
      </c>
      <c r="B14" s="43" t="s">
        <v>413</v>
      </c>
      <c r="C14" s="17"/>
      <c r="D14" s="15"/>
      <c r="E14" s="44" t="s">
        <v>21</v>
      </c>
      <c r="F14" s="45"/>
      <c r="G14" s="15">
        <f t="shared" si="0"/>
        <v>0</v>
      </c>
      <c r="H14" s="15"/>
      <c r="I14" s="15">
        <f t="shared" si="1"/>
        <v>0</v>
      </c>
      <c r="J14" s="17"/>
    </row>
    <row r="15" spans="1:10" ht="23.25" customHeight="1" thickBot="1">
      <c r="A15" s="41">
        <v>8</v>
      </c>
      <c r="B15" s="43" t="s">
        <v>118</v>
      </c>
      <c r="C15" s="17"/>
      <c r="D15" s="15"/>
      <c r="E15" s="44" t="s">
        <v>21</v>
      </c>
      <c r="F15" s="45">
        <v>450</v>
      </c>
      <c r="G15" s="15">
        <f t="shared" si="0"/>
        <v>0</v>
      </c>
      <c r="H15" s="15"/>
      <c r="I15" s="15">
        <f t="shared" si="1"/>
        <v>0</v>
      </c>
      <c r="J15" s="17"/>
    </row>
    <row r="16" spans="1:10" ht="23.25" customHeight="1" thickBot="1">
      <c r="A16" s="41">
        <v>9</v>
      </c>
      <c r="B16" s="43" t="s">
        <v>24</v>
      </c>
      <c r="C16" s="17"/>
      <c r="D16" s="15"/>
      <c r="E16" s="44" t="s">
        <v>21</v>
      </c>
      <c r="F16" s="45">
        <v>450</v>
      </c>
      <c r="G16" s="15">
        <f t="shared" si="0"/>
        <v>0</v>
      </c>
      <c r="H16" s="15"/>
      <c r="I16" s="15">
        <f t="shared" si="1"/>
        <v>0</v>
      </c>
      <c r="J16" s="17"/>
    </row>
    <row r="17" spans="1:10" ht="57.75" customHeight="1" thickBot="1">
      <c r="A17" s="286" t="s">
        <v>373</v>
      </c>
      <c r="B17" s="287"/>
      <c r="C17" s="287"/>
      <c r="D17" s="287"/>
      <c r="E17" s="287"/>
      <c r="F17" s="287"/>
      <c r="G17" s="287"/>
      <c r="H17" s="287"/>
      <c r="I17" s="287"/>
      <c r="J17" s="288"/>
    </row>
    <row r="18" spans="1:10" ht="15.75" thickBot="1">
      <c r="A18" s="289"/>
      <c r="B18" s="290"/>
      <c r="C18" s="290"/>
      <c r="D18" s="290"/>
      <c r="E18" s="291"/>
      <c r="F18" s="16" t="s">
        <v>17</v>
      </c>
      <c r="G18" s="15">
        <f>SUM(G8:G16)</f>
        <v>0</v>
      </c>
      <c r="H18" s="15"/>
      <c r="I18" s="15">
        <f>SUM(I8:I16)</f>
        <v>0</v>
      </c>
      <c r="J18" s="17"/>
    </row>
  </sheetData>
  <sheetProtection/>
  <mergeCells count="12">
    <mergeCell ref="G6:G7"/>
    <mergeCell ref="H6:H7"/>
    <mergeCell ref="I6:I7"/>
    <mergeCell ref="J6:J7"/>
    <mergeCell ref="A17:J17"/>
    <mergeCell ref="F6:F7"/>
    <mergeCell ref="A18:E18"/>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1.xml><?xml version="1.0" encoding="utf-8"?>
<worksheet xmlns="http://schemas.openxmlformats.org/spreadsheetml/2006/main" xmlns:r="http://schemas.openxmlformats.org/officeDocument/2006/relationships">
  <sheetPr>
    <tabColor rgb="FF00B050"/>
  </sheetPr>
  <dimension ref="A2:J12"/>
  <sheetViews>
    <sheetView view="pageBreakPreview" zoomScale="60" zoomScaleNormal="70" zoomScalePageLayoutView="0" workbookViewId="0" topLeftCell="A1">
      <selection activeCell="J45" sqref="J45:J47"/>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217" customFormat="1" ht="15"/>
    <row r="2" spans="1:10" s="217" customFormat="1" ht="15">
      <c r="A2" s="218"/>
      <c r="B2" s="218"/>
      <c r="C2" s="218"/>
      <c r="D2" s="218"/>
      <c r="E2" s="218"/>
      <c r="F2" s="218"/>
      <c r="G2" s="218"/>
      <c r="H2" s="218"/>
      <c r="I2" s="218"/>
      <c r="J2" s="218"/>
    </row>
    <row r="3" spans="1:10" s="217" customFormat="1" ht="15">
      <c r="A3" s="219" t="s">
        <v>626</v>
      </c>
      <c r="B3" s="218"/>
      <c r="C3" s="218"/>
      <c r="D3" s="218"/>
      <c r="E3" s="218"/>
      <c r="F3" s="218"/>
      <c r="G3" s="218"/>
      <c r="H3" s="218"/>
      <c r="I3" s="218"/>
      <c r="J3" s="218"/>
    </row>
    <row r="4" spans="1:10" s="217" customFormat="1" ht="15.75" thickBot="1">
      <c r="A4" s="220" t="s">
        <v>374</v>
      </c>
      <c r="B4" s="218"/>
      <c r="C4" s="218"/>
      <c r="D4" s="218"/>
      <c r="E4" s="218"/>
      <c r="F4" s="218"/>
      <c r="G4" s="218"/>
      <c r="H4" s="218"/>
      <c r="I4" s="218"/>
      <c r="J4" s="218"/>
    </row>
    <row r="5" spans="1:10" s="217" customFormat="1" ht="15.75" thickBot="1">
      <c r="A5" s="221"/>
      <c r="B5" s="299"/>
      <c r="C5" s="300"/>
      <c r="D5" s="222" t="s">
        <v>0</v>
      </c>
      <c r="E5" s="222" t="s">
        <v>1</v>
      </c>
      <c r="F5" s="222" t="s">
        <v>2</v>
      </c>
      <c r="G5" s="222" t="s">
        <v>3</v>
      </c>
      <c r="H5" s="222" t="s">
        <v>4</v>
      </c>
      <c r="I5" s="222" t="s">
        <v>5</v>
      </c>
      <c r="J5" s="222" t="s">
        <v>6</v>
      </c>
    </row>
    <row r="6" spans="1:10" s="217" customFormat="1" ht="21.75" customHeight="1" thickBot="1">
      <c r="A6" s="301"/>
      <c r="B6" s="303" t="s">
        <v>7</v>
      </c>
      <c r="C6" s="304"/>
      <c r="D6" s="305" t="s">
        <v>205</v>
      </c>
      <c r="E6" s="305" t="s">
        <v>8</v>
      </c>
      <c r="F6" s="305" t="s">
        <v>9</v>
      </c>
      <c r="G6" s="305" t="s">
        <v>206</v>
      </c>
      <c r="H6" s="305" t="s">
        <v>10</v>
      </c>
      <c r="I6" s="305" t="s">
        <v>207</v>
      </c>
      <c r="J6" s="305" t="s">
        <v>11</v>
      </c>
    </row>
    <row r="7" spans="1:10" s="217" customFormat="1" ht="25.5" customHeight="1" thickBot="1">
      <c r="A7" s="302"/>
      <c r="B7" s="222" t="s">
        <v>12</v>
      </c>
      <c r="C7" s="224" t="s">
        <v>13</v>
      </c>
      <c r="D7" s="306"/>
      <c r="E7" s="306"/>
      <c r="F7" s="306"/>
      <c r="G7" s="306"/>
      <c r="H7" s="306"/>
      <c r="I7" s="306"/>
      <c r="J7" s="306"/>
    </row>
    <row r="8" spans="1:10" s="217" customFormat="1" ht="34.5" customHeight="1" thickBot="1">
      <c r="A8" s="222">
        <v>1</v>
      </c>
      <c r="B8" s="225" t="s">
        <v>38</v>
      </c>
      <c r="C8" s="226"/>
      <c r="D8" s="221"/>
      <c r="E8" s="227" t="s">
        <v>21</v>
      </c>
      <c r="F8" s="228">
        <v>10</v>
      </c>
      <c r="G8" s="221">
        <f>PRODUCT(D8*F8)</f>
        <v>0</v>
      </c>
      <c r="H8" s="221"/>
      <c r="I8" s="221">
        <f>G8*1.08</f>
        <v>0</v>
      </c>
      <c r="J8" s="226"/>
    </row>
    <row r="9" spans="1:10" s="217" customFormat="1" ht="39.75" thickBot="1">
      <c r="A9" s="222">
        <v>2</v>
      </c>
      <c r="B9" s="229" t="s">
        <v>37</v>
      </c>
      <c r="C9" s="226"/>
      <c r="D9" s="221"/>
      <c r="E9" s="227" t="s">
        <v>21</v>
      </c>
      <c r="F9" s="228">
        <v>15</v>
      </c>
      <c r="G9" s="221">
        <f>PRODUCT(D9*F9)</f>
        <v>0</v>
      </c>
      <c r="H9" s="221"/>
      <c r="I9" s="221">
        <f>G9*1.08</f>
        <v>0</v>
      </c>
      <c r="J9" s="226"/>
    </row>
    <row r="10" spans="1:10" s="217" customFormat="1" ht="39.75" thickBot="1">
      <c r="A10" s="222">
        <v>3</v>
      </c>
      <c r="B10" s="229" t="s">
        <v>36</v>
      </c>
      <c r="C10" s="226"/>
      <c r="D10" s="221"/>
      <c r="E10" s="227" t="s">
        <v>21</v>
      </c>
      <c r="F10" s="228">
        <v>30</v>
      </c>
      <c r="G10" s="221">
        <f>PRODUCT(D10*F10)</f>
        <v>0</v>
      </c>
      <c r="H10" s="221"/>
      <c r="I10" s="221">
        <f>G10*1.08</f>
        <v>0</v>
      </c>
      <c r="J10" s="226"/>
    </row>
    <row r="11" spans="1:10" s="217" customFormat="1" ht="22.5" customHeight="1" thickBot="1">
      <c r="A11" s="307"/>
      <c r="B11" s="308"/>
      <c r="C11" s="308"/>
      <c r="D11" s="308"/>
      <c r="E11" s="308"/>
      <c r="F11" s="308"/>
      <c r="G11" s="308"/>
      <c r="H11" s="308"/>
      <c r="I11" s="308"/>
      <c r="J11" s="309"/>
    </row>
    <row r="12" spans="1:10" ht="15.75" thickBot="1">
      <c r="A12" s="289"/>
      <c r="B12" s="290"/>
      <c r="C12" s="290"/>
      <c r="D12" s="290"/>
      <c r="E12" s="291"/>
      <c r="F12" s="16" t="s">
        <v>17</v>
      </c>
      <c r="G12" s="15">
        <f>SUM(G8:G10)</f>
        <v>0</v>
      </c>
      <c r="H12" s="15"/>
      <c r="I12" s="15">
        <f>SUM(I8:I10)</f>
        <v>0</v>
      </c>
      <c r="J12" s="17"/>
    </row>
  </sheetData>
  <sheetProtection/>
  <mergeCells count="12">
    <mergeCell ref="G6:G7"/>
    <mergeCell ref="H6:H7"/>
    <mergeCell ref="I6:I7"/>
    <mergeCell ref="J6:J7"/>
    <mergeCell ref="A11:J11"/>
    <mergeCell ref="F6:F7"/>
    <mergeCell ref="A12:E12"/>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2.xml><?xml version="1.0" encoding="utf-8"?>
<worksheet xmlns="http://schemas.openxmlformats.org/spreadsheetml/2006/main" xmlns:r="http://schemas.openxmlformats.org/officeDocument/2006/relationships">
  <sheetPr>
    <tabColor rgb="FF00B050"/>
  </sheetPr>
  <dimension ref="A1:J12"/>
  <sheetViews>
    <sheetView view="pageBreakPreview" zoomScale="60" zoomScaleNormal="70" zoomScalePageLayoutView="0" workbookViewId="0" topLeftCell="A1">
      <selection activeCell="G8" sqref="G8"/>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645</v>
      </c>
      <c r="B3" s="47"/>
      <c r="C3" s="47"/>
      <c r="D3" s="47"/>
      <c r="E3" s="47"/>
      <c r="F3" s="47"/>
      <c r="G3" s="47"/>
      <c r="H3" s="47"/>
      <c r="I3" s="47"/>
      <c r="J3" s="47"/>
    </row>
    <row r="4" spans="1:10" ht="15.75" thickBot="1">
      <c r="A4" s="14" t="s">
        <v>372</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6.75" customHeight="1" thickBot="1">
      <c r="A7" s="295"/>
      <c r="B7" s="41" t="s">
        <v>12</v>
      </c>
      <c r="C7" s="42" t="s">
        <v>13</v>
      </c>
      <c r="D7" s="285"/>
      <c r="E7" s="285"/>
      <c r="F7" s="285"/>
      <c r="G7" s="285"/>
      <c r="H7" s="285"/>
      <c r="I7" s="285"/>
      <c r="J7" s="285"/>
    </row>
    <row r="8" spans="1:10" ht="90.75" thickBot="1">
      <c r="A8" s="41">
        <v>1</v>
      </c>
      <c r="B8" s="43" t="s">
        <v>40</v>
      </c>
      <c r="C8" s="17"/>
      <c r="D8" s="15"/>
      <c r="E8" s="44" t="s">
        <v>39</v>
      </c>
      <c r="F8" s="45">
        <v>20</v>
      </c>
      <c r="G8" s="15">
        <f>PRODUCT(D8*F8)</f>
        <v>0</v>
      </c>
      <c r="H8" s="15"/>
      <c r="I8" s="15">
        <f>G8*1.08</f>
        <v>0</v>
      </c>
      <c r="J8" s="17"/>
    </row>
    <row r="9" spans="1:10" ht="22.5" customHeight="1" thickBot="1">
      <c r="A9" s="286"/>
      <c r="B9" s="287"/>
      <c r="C9" s="287"/>
      <c r="D9" s="287"/>
      <c r="E9" s="287"/>
      <c r="F9" s="287"/>
      <c r="G9" s="287"/>
      <c r="H9" s="287"/>
      <c r="I9" s="287"/>
      <c r="J9" s="288"/>
    </row>
    <row r="10" spans="1:10" ht="15.75" thickBot="1">
      <c r="A10" s="289"/>
      <c r="B10" s="290"/>
      <c r="C10" s="290"/>
      <c r="D10" s="290"/>
      <c r="E10" s="291"/>
      <c r="F10" s="16" t="s">
        <v>17</v>
      </c>
      <c r="G10" s="15">
        <f>SUM(G8:G8)</f>
        <v>0</v>
      </c>
      <c r="H10" s="15"/>
      <c r="I10" s="15">
        <f>SUM(I8)</f>
        <v>0</v>
      </c>
      <c r="J10" s="17"/>
    </row>
    <row r="11" spans="1:10" ht="15">
      <c r="A11" s="47"/>
      <c r="B11" s="47"/>
      <c r="C11" s="47"/>
      <c r="D11" s="47"/>
      <c r="E11" s="47"/>
      <c r="F11" s="47"/>
      <c r="G11" s="47"/>
      <c r="H11" s="47"/>
      <c r="I11" s="47"/>
      <c r="J11" s="47"/>
    </row>
    <row r="12" spans="1:10" ht="15">
      <c r="A12" s="47"/>
      <c r="B12" s="47"/>
      <c r="C12" s="47"/>
      <c r="D12" s="47"/>
      <c r="E12" s="47"/>
      <c r="F12" s="47"/>
      <c r="G12" s="47"/>
      <c r="H12" s="47"/>
      <c r="I12" s="47"/>
      <c r="J12" s="47"/>
    </row>
  </sheetData>
  <sheetProtection/>
  <mergeCells count="12">
    <mergeCell ref="G6:G7"/>
    <mergeCell ref="H6:H7"/>
    <mergeCell ref="I6:I7"/>
    <mergeCell ref="J6:J7"/>
    <mergeCell ref="A9:J9"/>
    <mergeCell ref="F6:F7"/>
    <mergeCell ref="A10:E10"/>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3.xml><?xml version="1.0" encoding="utf-8"?>
<worksheet xmlns="http://schemas.openxmlformats.org/spreadsheetml/2006/main" xmlns:r="http://schemas.openxmlformats.org/officeDocument/2006/relationships">
  <sheetPr>
    <tabColor rgb="FF00B050"/>
  </sheetPr>
  <dimension ref="A1:J13"/>
  <sheetViews>
    <sheetView view="pageBreakPreview" zoomScale="60" zoomScaleNormal="70" zoomScalePageLayoutView="0" workbookViewId="0" topLeftCell="A1">
      <selection activeCell="G9" sqref="G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646</v>
      </c>
      <c r="B3" s="47"/>
      <c r="C3" s="47"/>
      <c r="D3" s="47"/>
      <c r="E3" s="47"/>
      <c r="F3" s="47"/>
      <c r="G3" s="47"/>
      <c r="H3" s="47"/>
      <c r="I3" s="47"/>
      <c r="J3" s="47"/>
    </row>
    <row r="4" spans="1:10" ht="15.75" thickBot="1">
      <c r="A4" s="14" t="s">
        <v>371</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9" customHeight="1" thickBot="1">
      <c r="A7" s="295"/>
      <c r="B7" s="41" t="s">
        <v>12</v>
      </c>
      <c r="C7" s="42" t="s">
        <v>13</v>
      </c>
      <c r="D7" s="285"/>
      <c r="E7" s="285"/>
      <c r="F7" s="285"/>
      <c r="G7" s="285"/>
      <c r="H7" s="285"/>
      <c r="I7" s="285"/>
      <c r="J7" s="285"/>
    </row>
    <row r="8" spans="1:10" ht="65.25" customHeight="1" thickBot="1">
      <c r="A8" s="41">
        <v>1</v>
      </c>
      <c r="B8" s="43" t="s">
        <v>170</v>
      </c>
      <c r="C8" s="17"/>
      <c r="D8" s="15"/>
      <c r="E8" s="44" t="s">
        <v>21</v>
      </c>
      <c r="F8" s="45">
        <v>30</v>
      </c>
      <c r="G8" s="15">
        <f>PRODUCT(D8*F8)</f>
        <v>0</v>
      </c>
      <c r="H8" s="15"/>
      <c r="I8" s="15">
        <f>G8*1.08</f>
        <v>0</v>
      </c>
      <c r="J8" s="17"/>
    </row>
    <row r="9" spans="1:10" ht="41.25" customHeight="1" thickBot="1">
      <c r="A9" s="41">
        <v>2</v>
      </c>
      <c r="B9" s="61" t="s">
        <v>171</v>
      </c>
      <c r="C9" s="17"/>
      <c r="D9" s="15"/>
      <c r="E9" s="44" t="s">
        <v>21</v>
      </c>
      <c r="F9" s="45">
        <v>20</v>
      </c>
      <c r="G9" s="15">
        <f>PRODUCT(D9*F9)</f>
        <v>0</v>
      </c>
      <c r="H9" s="15"/>
      <c r="I9" s="15">
        <f>G9*1.08</f>
        <v>0</v>
      </c>
      <c r="J9" s="17"/>
    </row>
    <row r="10" spans="1:10" ht="45" customHeight="1" thickBot="1">
      <c r="A10" s="41">
        <v>3</v>
      </c>
      <c r="B10" s="61" t="s">
        <v>172</v>
      </c>
      <c r="C10" s="17"/>
      <c r="D10" s="15"/>
      <c r="E10" s="44" t="s">
        <v>21</v>
      </c>
      <c r="F10" s="45">
        <v>1300</v>
      </c>
      <c r="G10" s="15">
        <f>PRODUCT(D10*F10)</f>
        <v>0</v>
      </c>
      <c r="H10" s="15"/>
      <c r="I10" s="15">
        <f>G10*1.08</f>
        <v>0</v>
      </c>
      <c r="J10" s="17"/>
    </row>
    <row r="11" spans="1:10" ht="40.5" customHeight="1" thickBot="1">
      <c r="A11" s="41">
        <v>4</v>
      </c>
      <c r="B11" s="61" t="s">
        <v>319</v>
      </c>
      <c r="C11" s="17"/>
      <c r="D11" s="15"/>
      <c r="E11" s="44" t="s">
        <v>21</v>
      </c>
      <c r="F11" s="45">
        <v>5</v>
      </c>
      <c r="G11" s="15">
        <f>PRODUCT(D11*F11)</f>
        <v>0</v>
      </c>
      <c r="H11" s="15"/>
      <c r="I11" s="15">
        <f>G11*1.08</f>
        <v>0</v>
      </c>
      <c r="J11" s="17"/>
    </row>
    <row r="12" spans="1:10" ht="15.75" thickBot="1">
      <c r="A12" s="289"/>
      <c r="B12" s="290"/>
      <c r="C12" s="290"/>
      <c r="D12" s="290"/>
      <c r="E12" s="291"/>
      <c r="F12" s="16" t="s">
        <v>17</v>
      </c>
      <c r="G12" s="15">
        <f>SUM(G8:G11)</f>
        <v>0</v>
      </c>
      <c r="H12" s="15"/>
      <c r="I12" s="15">
        <f>SUM(I8:I11)</f>
        <v>0</v>
      </c>
      <c r="J12" s="17"/>
    </row>
    <row r="13" spans="1:10" ht="15">
      <c r="A13" s="47"/>
      <c r="B13" s="47"/>
      <c r="C13" s="47"/>
      <c r="D13" s="47"/>
      <c r="E13" s="47"/>
      <c r="F13" s="47"/>
      <c r="G13" s="47"/>
      <c r="H13" s="47"/>
      <c r="I13" s="47"/>
      <c r="J13" s="47"/>
    </row>
  </sheetData>
  <sheetProtection/>
  <mergeCells count="11">
    <mergeCell ref="G6:G7"/>
    <mergeCell ref="H6:H7"/>
    <mergeCell ref="I6:I7"/>
    <mergeCell ref="J6:J7"/>
    <mergeCell ref="F6:F7"/>
    <mergeCell ref="A12:E12"/>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4.xml><?xml version="1.0" encoding="utf-8"?>
<worksheet xmlns="http://schemas.openxmlformats.org/spreadsheetml/2006/main" xmlns:r="http://schemas.openxmlformats.org/officeDocument/2006/relationships">
  <sheetPr>
    <tabColor rgb="FF00B050"/>
  </sheetPr>
  <dimension ref="A1:J11"/>
  <sheetViews>
    <sheetView zoomScale="55" zoomScaleNormal="55" zoomScaleSheetLayoutView="85" zoomScalePageLayoutView="55" workbookViewId="0" topLeftCell="A1">
      <selection activeCell="K30" sqref="K30"/>
    </sheetView>
  </sheetViews>
  <sheetFormatPr defaultColWidth="9.140625" defaultRowHeight="15"/>
  <cols>
    <col min="2" max="2" width="136.00390625" style="0" customWidth="1"/>
    <col min="3" max="4" width="17.28125" style="0" customWidth="1"/>
    <col min="6" max="6" width="10.421875" style="0" customWidth="1"/>
    <col min="7" max="7" width="13.28125" style="0" customWidth="1"/>
    <col min="9" max="9" width="15.28125" style="0" customWidth="1"/>
    <col min="10" max="10" width="16.421875" style="0" customWidth="1"/>
  </cols>
  <sheetData>
    <row r="1" spans="1:10" ht="68.25" customHeight="1">
      <c r="A1" s="47"/>
      <c r="B1" s="125"/>
      <c r="C1" s="47"/>
      <c r="D1" s="47"/>
      <c r="E1" s="47"/>
      <c r="F1" s="47"/>
      <c r="G1" s="47"/>
      <c r="H1" s="47"/>
      <c r="I1" s="47"/>
      <c r="J1" s="47"/>
    </row>
    <row r="2" spans="1:10" ht="15">
      <c r="A2" s="47"/>
      <c r="B2" s="47"/>
      <c r="C2" s="47"/>
      <c r="D2" s="47"/>
      <c r="E2" s="47"/>
      <c r="F2" s="47"/>
      <c r="G2" s="47"/>
      <c r="H2" s="47"/>
      <c r="I2" s="47"/>
      <c r="J2" s="47"/>
    </row>
    <row r="3" spans="1:10" ht="15">
      <c r="A3" s="13" t="s">
        <v>647</v>
      </c>
      <c r="B3" s="47"/>
      <c r="C3" s="47"/>
      <c r="D3" s="47"/>
      <c r="E3" s="47"/>
      <c r="F3" s="47"/>
      <c r="G3" s="47"/>
      <c r="H3" s="47"/>
      <c r="I3" s="47"/>
      <c r="J3" s="47"/>
    </row>
    <row r="4" spans="1:10" ht="15.75" thickBot="1">
      <c r="A4" s="14" t="s">
        <v>370</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33" t="s">
        <v>9</v>
      </c>
      <c r="G6" s="284" t="s">
        <v>206</v>
      </c>
      <c r="H6" s="284" t="s">
        <v>10</v>
      </c>
      <c r="I6" s="284" t="s">
        <v>207</v>
      </c>
      <c r="J6" s="284" t="s">
        <v>11</v>
      </c>
    </row>
    <row r="7" spans="1:10" ht="36" customHeight="1" thickBot="1">
      <c r="A7" s="295"/>
      <c r="B7" s="41" t="s">
        <v>12</v>
      </c>
      <c r="C7" s="42" t="s">
        <v>13</v>
      </c>
      <c r="D7" s="285"/>
      <c r="E7" s="285"/>
      <c r="F7" s="34"/>
      <c r="G7" s="285"/>
      <c r="H7" s="285"/>
      <c r="I7" s="285"/>
      <c r="J7" s="295"/>
    </row>
    <row r="8" spans="1:10" ht="87" customHeight="1" thickBot="1">
      <c r="A8" s="41">
        <v>1</v>
      </c>
      <c r="B8" s="60" t="s">
        <v>285</v>
      </c>
      <c r="C8" s="17"/>
      <c r="D8" s="15"/>
      <c r="E8" s="44" t="s">
        <v>14</v>
      </c>
      <c r="F8" s="45">
        <v>50</v>
      </c>
      <c r="G8" s="15">
        <f>PRODUCT(D8*F8)</f>
        <v>0</v>
      </c>
      <c r="H8" s="15"/>
      <c r="I8" s="15">
        <f>G8*1.08</f>
        <v>0</v>
      </c>
      <c r="J8" s="15"/>
    </row>
    <row r="9" spans="1:10" ht="27" thickBot="1">
      <c r="A9" s="41">
        <v>2</v>
      </c>
      <c r="B9" s="43" t="s">
        <v>204</v>
      </c>
      <c r="C9" s="17"/>
      <c r="D9" s="15"/>
      <c r="E9" s="44" t="s">
        <v>15</v>
      </c>
      <c r="F9" s="45">
        <v>4</v>
      </c>
      <c r="G9" s="15"/>
      <c r="H9" s="15"/>
      <c r="I9" s="15">
        <f>G9*1.08</f>
        <v>0</v>
      </c>
      <c r="J9" s="15"/>
    </row>
    <row r="10" spans="1:10" ht="22.5" customHeight="1" thickBot="1">
      <c r="A10" s="286" t="s">
        <v>16</v>
      </c>
      <c r="B10" s="287"/>
      <c r="C10" s="287"/>
      <c r="D10" s="287"/>
      <c r="E10" s="287"/>
      <c r="F10" s="287"/>
      <c r="G10" s="287"/>
      <c r="H10" s="287"/>
      <c r="I10" s="287"/>
      <c r="J10" s="288"/>
    </row>
    <row r="11" spans="1:10" ht="15.75" thickBot="1">
      <c r="A11" s="289"/>
      <c r="B11" s="290"/>
      <c r="C11" s="290"/>
      <c r="D11" s="290"/>
      <c r="E11" s="291"/>
      <c r="F11" s="16" t="s">
        <v>17</v>
      </c>
      <c r="G11" s="15">
        <f>SUM(G8:G9)</f>
        <v>0</v>
      </c>
      <c r="H11" s="15"/>
      <c r="I11" s="15">
        <f>SUM(I8:I9)</f>
        <v>0</v>
      </c>
      <c r="J11" s="15"/>
    </row>
  </sheetData>
  <sheetProtection/>
  <mergeCells count="12">
    <mergeCell ref="I6:I7"/>
    <mergeCell ref="J6:J7"/>
    <mergeCell ref="A11:E11"/>
    <mergeCell ref="H6:H7"/>
    <mergeCell ref="G6:G7"/>
    <mergeCell ref="B5:C5"/>
    <mergeCell ref="A6:A7"/>
    <mergeCell ref="B6:C6"/>
    <mergeCell ref="D6:D7"/>
    <mergeCell ref="E6:E7"/>
    <mergeCell ref="A10:J10"/>
  </mergeCells>
  <printOptions/>
  <pageMargins left="0.7086614173228347" right="0.7086614173228347" top="0.7480314960629921" bottom="0.7480314960629921" header="0.31496062992125984" footer="0.31496062992125984"/>
  <pageSetup orientation="landscape" paperSize="9" scale="51" r:id="rId1"/>
</worksheet>
</file>

<file path=xl/worksheets/sheet15.xml><?xml version="1.0" encoding="utf-8"?>
<worksheet xmlns="http://schemas.openxmlformats.org/spreadsheetml/2006/main" xmlns:r="http://schemas.openxmlformats.org/officeDocument/2006/relationships">
  <sheetPr>
    <tabColor rgb="FF00B050"/>
  </sheetPr>
  <dimension ref="A1:J18"/>
  <sheetViews>
    <sheetView zoomScale="70" zoomScaleNormal="70" zoomScaleSheetLayoutView="85" zoomScalePageLayoutView="55" workbookViewId="0" topLeftCell="A1">
      <selection activeCell="J27" sqref="J27"/>
    </sheetView>
  </sheetViews>
  <sheetFormatPr defaultColWidth="9.140625" defaultRowHeight="15"/>
  <cols>
    <col min="2" max="2" width="136.00390625" style="0" customWidth="1"/>
    <col min="3" max="4" width="17.28125" style="0" customWidth="1"/>
    <col min="6" max="6" width="10.42187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627</v>
      </c>
      <c r="B3" s="47"/>
      <c r="C3" s="47"/>
      <c r="D3" s="47"/>
      <c r="E3" s="47"/>
      <c r="F3" s="47"/>
      <c r="G3" s="47"/>
      <c r="H3" s="47"/>
      <c r="I3" s="47"/>
      <c r="J3" s="47"/>
    </row>
    <row r="4" spans="1:10" ht="15.75" thickBot="1">
      <c r="A4" s="14" t="s">
        <v>369</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27" customHeight="1" thickBot="1">
      <c r="A7" s="295"/>
      <c r="B7" s="41" t="s">
        <v>12</v>
      </c>
      <c r="C7" s="42" t="s">
        <v>13</v>
      </c>
      <c r="D7" s="285"/>
      <c r="E7" s="285"/>
      <c r="F7" s="285"/>
      <c r="G7" s="285"/>
      <c r="H7" s="285"/>
      <c r="I7" s="285"/>
      <c r="J7" s="285"/>
    </row>
    <row r="8" spans="1:10" ht="15.75" thickBot="1">
      <c r="A8" s="41">
        <v>1</v>
      </c>
      <c r="B8" s="17" t="s">
        <v>146</v>
      </c>
      <c r="C8" s="17"/>
      <c r="D8" s="15"/>
      <c r="E8" s="44" t="s">
        <v>14</v>
      </c>
      <c r="F8" s="45">
        <v>10</v>
      </c>
      <c r="G8" s="15">
        <f>PRODUCT(D8*F8)</f>
        <v>0</v>
      </c>
      <c r="H8" s="15"/>
      <c r="I8" s="15">
        <f>G8*1.08</f>
        <v>0</v>
      </c>
      <c r="J8" s="15"/>
    </row>
    <row r="9" spans="1:10" ht="15.75" thickBot="1">
      <c r="A9" s="41">
        <v>2</v>
      </c>
      <c r="B9" s="17" t="s">
        <v>143</v>
      </c>
      <c r="C9" s="17"/>
      <c r="D9" s="15"/>
      <c r="E9" s="44" t="s">
        <v>14</v>
      </c>
      <c r="F9" s="45">
        <v>10</v>
      </c>
      <c r="G9" s="15">
        <f aca="true" t="shared" si="0" ref="G9:G16">PRODUCT(D9*F9)</f>
        <v>0</v>
      </c>
      <c r="H9" s="15"/>
      <c r="I9" s="15">
        <f aca="true" t="shared" si="1" ref="I9:I16">G9*1.08</f>
        <v>0</v>
      </c>
      <c r="J9" s="15"/>
    </row>
    <row r="10" spans="1:10" ht="27" thickBot="1">
      <c r="A10" s="41">
        <v>3</v>
      </c>
      <c r="B10" s="43" t="s">
        <v>147</v>
      </c>
      <c r="C10" s="17"/>
      <c r="D10" s="15"/>
      <c r="E10" s="44" t="s">
        <v>14</v>
      </c>
      <c r="F10" s="45">
        <v>10</v>
      </c>
      <c r="G10" s="15">
        <f t="shared" si="0"/>
        <v>0</v>
      </c>
      <c r="H10" s="15"/>
      <c r="I10" s="15">
        <f t="shared" si="1"/>
        <v>0</v>
      </c>
      <c r="J10" s="15"/>
    </row>
    <row r="11" spans="1:10" ht="15.75" thickBot="1">
      <c r="A11" s="41">
        <v>4</v>
      </c>
      <c r="B11" s="61" t="s">
        <v>144</v>
      </c>
      <c r="C11" s="17"/>
      <c r="D11" s="15"/>
      <c r="E11" s="44" t="s">
        <v>14</v>
      </c>
      <c r="F11" s="45">
        <v>10</v>
      </c>
      <c r="G11" s="15">
        <f t="shared" si="0"/>
        <v>0</v>
      </c>
      <c r="H11" s="15"/>
      <c r="I11" s="15">
        <f t="shared" si="1"/>
        <v>0</v>
      </c>
      <c r="J11" s="15"/>
    </row>
    <row r="12" spans="1:10" ht="15.75" thickBot="1">
      <c r="A12" s="41">
        <v>5</v>
      </c>
      <c r="B12" s="61" t="s">
        <v>145</v>
      </c>
      <c r="C12" s="17"/>
      <c r="D12" s="15"/>
      <c r="E12" s="44" t="s">
        <v>14</v>
      </c>
      <c r="F12" s="45">
        <v>10</v>
      </c>
      <c r="G12" s="15">
        <f t="shared" si="0"/>
        <v>0</v>
      </c>
      <c r="H12" s="15"/>
      <c r="I12" s="15">
        <f t="shared" si="1"/>
        <v>0</v>
      </c>
      <c r="J12" s="15"/>
    </row>
    <row r="13" spans="1:10" ht="15.75" thickBot="1">
      <c r="A13" s="41">
        <v>6</v>
      </c>
      <c r="B13" s="62" t="s">
        <v>142</v>
      </c>
      <c r="C13" s="17"/>
      <c r="D13" s="15"/>
      <c r="E13" s="44" t="s">
        <v>14</v>
      </c>
      <c r="F13" s="45">
        <v>10</v>
      </c>
      <c r="G13" s="15">
        <f t="shared" si="0"/>
        <v>0</v>
      </c>
      <c r="H13" s="15"/>
      <c r="I13" s="15">
        <f t="shared" si="1"/>
        <v>0</v>
      </c>
      <c r="J13" s="15"/>
    </row>
    <row r="14" spans="1:10" ht="15.75" thickBot="1">
      <c r="A14" s="41">
        <v>7</v>
      </c>
      <c r="B14" s="43" t="s">
        <v>140</v>
      </c>
      <c r="C14" s="17"/>
      <c r="D14" s="15"/>
      <c r="E14" s="44" t="s">
        <v>15</v>
      </c>
      <c r="F14" s="45">
        <v>12</v>
      </c>
      <c r="G14" s="15">
        <f t="shared" si="0"/>
        <v>0</v>
      </c>
      <c r="H14" s="15"/>
      <c r="I14" s="15">
        <f t="shared" si="1"/>
        <v>0</v>
      </c>
      <c r="J14" s="15"/>
    </row>
    <row r="15" spans="1:10" ht="15.75" thickBot="1">
      <c r="A15" s="41">
        <v>8</v>
      </c>
      <c r="B15" s="61" t="s">
        <v>141</v>
      </c>
      <c r="C15" s="17"/>
      <c r="D15" s="15"/>
      <c r="E15" s="44" t="s">
        <v>14</v>
      </c>
      <c r="F15" s="45">
        <v>12</v>
      </c>
      <c r="G15" s="15">
        <f t="shared" si="0"/>
        <v>0</v>
      </c>
      <c r="H15" s="15"/>
      <c r="I15" s="15">
        <f t="shared" si="1"/>
        <v>0</v>
      </c>
      <c r="J15" s="15"/>
    </row>
    <row r="16" spans="1:10" ht="34.5" customHeight="1" thickBot="1">
      <c r="A16" s="41" t="s">
        <v>148</v>
      </c>
      <c r="B16" s="61" t="s">
        <v>149</v>
      </c>
      <c r="C16" s="17"/>
      <c r="D16" s="15"/>
      <c r="E16" s="44" t="s">
        <v>15</v>
      </c>
      <c r="F16" s="45">
        <v>10</v>
      </c>
      <c r="G16" s="15">
        <f t="shared" si="0"/>
        <v>0</v>
      </c>
      <c r="H16" s="15"/>
      <c r="I16" s="15">
        <f t="shared" si="1"/>
        <v>0</v>
      </c>
      <c r="J16" s="15"/>
    </row>
    <row r="17" spans="1:10" ht="22.5" customHeight="1" thickBot="1">
      <c r="A17" s="286" t="s">
        <v>486</v>
      </c>
      <c r="B17" s="287"/>
      <c r="C17" s="287"/>
      <c r="D17" s="287"/>
      <c r="E17" s="287"/>
      <c r="F17" s="287"/>
      <c r="G17" s="287"/>
      <c r="H17" s="287"/>
      <c r="I17" s="287"/>
      <c r="J17" s="288"/>
    </row>
    <row r="18" spans="1:10" ht="15.75" thickBot="1">
      <c r="A18" s="289"/>
      <c r="B18" s="290"/>
      <c r="C18" s="290"/>
      <c r="D18" s="290"/>
      <c r="E18" s="291"/>
      <c r="F18" s="16" t="s">
        <v>17</v>
      </c>
      <c r="G18" s="15">
        <f>SUM(G8:G16)</f>
        <v>0</v>
      </c>
      <c r="H18" s="15"/>
      <c r="I18" s="15">
        <f>SUM(I8:I16)</f>
        <v>0</v>
      </c>
      <c r="J18" s="15"/>
    </row>
  </sheetData>
  <sheetProtection/>
  <mergeCells count="12">
    <mergeCell ref="G6:G7"/>
    <mergeCell ref="H6:H7"/>
    <mergeCell ref="I6:I7"/>
    <mergeCell ref="J6:J7"/>
    <mergeCell ref="A17:J17"/>
    <mergeCell ref="F6:F7"/>
    <mergeCell ref="A18:E18"/>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1" r:id="rId1"/>
</worksheet>
</file>

<file path=xl/worksheets/sheet16.xml><?xml version="1.0" encoding="utf-8"?>
<worksheet xmlns="http://schemas.openxmlformats.org/spreadsheetml/2006/main" xmlns:r="http://schemas.openxmlformats.org/officeDocument/2006/relationships">
  <sheetPr>
    <tabColor rgb="FF00B050"/>
  </sheetPr>
  <dimension ref="A1:J14"/>
  <sheetViews>
    <sheetView view="pageBreakPreview" zoomScale="70" zoomScaleNormal="70" zoomScaleSheetLayoutView="70" zoomScalePageLayoutView="0" workbookViewId="0" topLeftCell="A1">
      <selection activeCell="I14" sqref="I14"/>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648</v>
      </c>
      <c r="B3" s="47"/>
      <c r="C3" s="47"/>
      <c r="D3" s="47"/>
      <c r="E3" s="47"/>
      <c r="F3" s="47"/>
      <c r="G3" s="47"/>
      <c r="H3" s="47"/>
      <c r="I3" s="47"/>
      <c r="J3" s="47"/>
    </row>
    <row r="4" spans="1:10" ht="15.75" thickBot="1">
      <c r="A4" s="14" t="s">
        <v>368</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24.75" customHeight="1" thickBot="1">
      <c r="A7" s="298"/>
      <c r="B7" s="33" t="s">
        <v>12</v>
      </c>
      <c r="C7" s="121" t="s">
        <v>13</v>
      </c>
      <c r="D7" s="310"/>
      <c r="E7" s="285"/>
      <c r="F7" s="310"/>
      <c r="G7" s="285"/>
      <c r="H7" s="310"/>
      <c r="I7" s="285"/>
      <c r="J7" s="310"/>
    </row>
    <row r="8" spans="1:10" ht="15">
      <c r="A8" s="311">
        <v>1</v>
      </c>
      <c r="B8" s="313" t="s">
        <v>311</v>
      </c>
      <c r="C8" s="315"/>
      <c r="D8" s="317"/>
      <c r="E8" s="319" t="s">
        <v>14</v>
      </c>
      <c r="F8" s="324">
        <v>10</v>
      </c>
      <c r="G8" s="326">
        <f>PRODUCT(D8*F8)</f>
        <v>0</v>
      </c>
      <c r="H8" s="315"/>
      <c r="I8" s="319">
        <f>G8*1.08</f>
        <v>0</v>
      </c>
      <c r="J8" s="315"/>
    </row>
    <row r="9" spans="1:10" ht="15" customHeight="1" thickBot="1">
      <c r="A9" s="312"/>
      <c r="B9" s="314"/>
      <c r="C9" s="316"/>
      <c r="D9" s="318"/>
      <c r="E9" s="320"/>
      <c r="F9" s="325"/>
      <c r="G9" s="327"/>
      <c r="H9" s="316"/>
      <c r="I9" s="328"/>
      <c r="J9" s="316"/>
    </row>
    <row r="10" spans="1:10" ht="38.25" customHeight="1" thickBot="1">
      <c r="A10" s="34">
        <v>2</v>
      </c>
      <c r="B10" s="123" t="s">
        <v>286</v>
      </c>
      <c r="C10" s="91"/>
      <c r="D10" s="59"/>
      <c r="E10" s="44" t="s">
        <v>21</v>
      </c>
      <c r="F10" s="108">
        <v>45</v>
      </c>
      <c r="G10" s="15">
        <f>PRODUCT(D10*F10)</f>
        <v>0</v>
      </c>
      <c r="H10" s="59"/>
      <c r="I10" s="122">
        <f>G10*1.08</f>
        <v>0</v>
      </c>
      <c r="J10" s="91"/>
    </row>
    <row r="11" spans="1:10" ht="38.25" customHeight="1" thickBot="1">
      <c r="A11" s="41">
        <v>3</v>
      </c>
      <c r="B11" s="61" t="s">
        <v>123</v>
      </c>
      <c r="C11" s="17"/>
      <c r="D11" s="15"/>
      <c r="E11" s="44" t="s">
        <v>21</v>
      </c>
      <c r="F11" s="45">
        <v>220</v>
      </c>
      <c r="G11" s="15"/>
      <c r="H11" s="15"/>
      <c r="I11" s="122"/>
      <c r="J11" s="17"/>
    </row>
    <row r="12" spans="1:10" ht="19.5" customHeight="1" thickBot="1">
      <c r="A12" s="41">
        <v>4</v>
      </c>
      <c r="B12" s="124" t="s">
        <v>124</v>
      </c>
      <c r="C12" s="17"/>
      <c r="D12" s="15"/>
      <c r="E12" s="44" t="s">
        <v>122</v>
      </c>
      <c r="F12" s="45">
        <v>1</v>
      </c>
      <c r="G12" s="15"/>
      <c r="H12" s="15"/>
      <c r="I12" s="137"/>
      <c r="J12" s="17"/>
    </row>
    <row r="13" spans="1:10" ht="30.75" customHeight="1" thickBot="1">
      <c r="A13" s="321" t="s">
        <v>310</v>
      </c>
      <c r="B13" s="322"/>
      <c r="C13" s="322"/>
      <c r="D13" s="322"/>
      <c r="E13" s="322"/>
      <c r="F13" s="322"/>
      <c r="G13" s="322"/>
      <c r="H13" s="322"/>
      <c r="I13" s="322"/>
      <c r="J13" s="323"/>
    </row>
    <row r="14" spans="1:10" ht="15.75" thickBot="1">
      <c r="A14" s="289"/>
      <c r="B14" s="290"/>
      <c r="C14" s="290"/>
      <c r="D14" s="290"/>
      <c r="E14" s="291"/>
      <c r="F14" s="16" t="s">
        <v>17</v>
      </c>
      <c r="G14" s="15">
        <f>SUM(G8:G12)</f>
        <v>0</v>
      </c>
      <c r="H14" s="15"/>
      <c r="I14" s="15">
        <f>SUM(I8:I12)</f>
        <v>0</v>
      </c>
      <c r="J14" s="17"/>
    </row>
  </sheetData>
  <sheetProtection/>
  <mergeCells count="22">
    <mergeCell ref="I8:I9"/>
    <mergeCell ref="J8:J9"/>
    <mergeCell ref="H6:H7"/>
    <mergeCell ref="I6:I7"/>
    <mergeCell ref="J6:J7"/>
    <mergeCell ref="F6:F7"/>
    <mergeCell ref="A14:E14"/>
    <mergeCell ref="A8:A9"/>
    <mergeCell ref="B8:B9"/>
    <mergeCell ref="C8:C9"/>
    <mergeCell ref="D8:D9"/>
    <mergeCell ref="E8:E9"/>
    <mergeCell ref="A13:J13"/>
    <mergeCell ref="F8:F9"/>
    <mergeCell ref="G8:G9"/>
    <mergeCell ref="H8:H9"/>
    <mergeCell ref="B5:C5"/>
    <mergeCell ref="A6:A7"/>
    <mergeCell ref="B6:C6"/>
    <mergeCell ref="D6:D7"/>
    <mergeCell ref="E6:E7"/>
    <mergeCell ref="G6:G7"/>
  </mergeCells>
  <printOptions/>
  <pageMargins left="0.7086614173228347" right="0.7086614173228347" top="0.7480314960629921" bottom="0.7480314960629921" header="0.31496062992125984" footer="0.31496062992125984"/>
  <pageSetup orientation="landscape" paperSize="9" scale="53" r:id="rId1"/>
</worksheet>
</file>

<file path=xl/worksheets/sheet17.xml><?xml version="1.0" encoding="utf-8"?>
<worksheet xmlns="http://schemas.openxmlformats.org/spreadsheetml/2006/main" xmlns:r="http://schemas.openxmlformats.org/officeDocument/2006/relationships">
  <sheetPr>
    <tabColor rgb="FF00B050"/>
  </sheetPr>
  <dimension ref="A1:J16"/>
  <sheetViews>
    <sheetView view="pageBreakPreview" zoomScale="60" zoomScaleNormal="70" zoomScalePageLayoutView="0" workbookViewId="0" topLeftCell="A1">
      <selection activeCell="G13" sqref="G13"/>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628</v>
      </c>
      <c r="B3" s="47"/>
      <c r="C3" s="47"/>
      <c r="D3" s="47"/>
      <c r="E3" s="47"/>
      <c r="F3" s="47"/>
      <c r="G3" s="47"/>
      <c r="H3" s="47"/>
      <c r="I3" s="47"/>
      <c r="J3" s="47"/>
    </row>
    <row r="4" spans="1:10" ht="15.75" thickBot="1">
      <c r="A4" s="14" t="s">
        <v>367</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6" customHeight="1" thickBot="1">
      <c r="A7" s="295"/>
      <c r="B7" s="41" t="s">
        <v>12</v>
      </c>
      <c r="C7" s="42" t="s">
        <v>13</v>
      </c>
      <c r="D7" s="285"/>
      <c r="E7" s="285"/>
      <c r="F7" s="285"/>
      <c r="G7" s="285"/>
      <c r="H7" s="285"/>
      <c r="I7" s="285"/>
      <c r="J7" s="285"/>
    </row>
    <row r="8" spans="1:10" ht="15.75" thickBot="1">
      <c r="A8" s="59"/>
      <c r="B8" s="47" t="s">
        <v>41</v>
      </c>
      <c r="C8" s="42"/>
      <c r="D8" s="34"/>
      <c r="E8" s="34"/>
      <c r="F8" s="34"/>
      <c r="G8" s="34"/>
      <c r="H8" s="34"/>
      <c r="I8" s="34"/>
      <c r="J8" s="34"/>
    </row>
    <row r="9" spans="1:10" ht="54" customHeight="1" thickBot="1">
      <c r="A9" s="41">
        <v>1</v>
      </c>
      <c r="B9" s="43" t="s">
        <v>160</v>
      </c>
      <c r="C9" s="17"/>
      <c r="D9" s="49"/>
      <c r="E9" s="44" t="s">
        <v>14</v>
      </c>
      <c r="F9" s="45">
        <v>40</v>
      </c>
      <c r="G9" s="15">
        <f>PRODUCT(D9*F9)</f>
        <v>0</v>
      </c>
      <c r="H9" s="15"/>
      <c r="I9" s="15">
        <f>G9*1.08</f>
        <v>0</v>
      </c>
      <c r="J9" s="17"/>
    </row>
    <row r="10" spans="1:10" ht="87" customHeight="1" thickBot="1">
      <c r="A10" s="41">
        <v>2</v>
      </c>
      <c r="B10" s="43" t="s">
        <v>107</v>
      </c>
      <c r="C10" s="17"/>
      <c r="D10" s="49"/>
      <c r="E10" s="44" t="s">
        <v>14</v>
      </c>
      <c r="F10" s="45">
        <v>1</v>
      </c>
      <c r="G10" s="15">
        <f>PRODUCT(D10*F10)</f>
        <v>0</v>
      </c>
      <c r="H10" s="15"/>
      <c r="I10" s="15">
        <f>G10*1.08</f>
        <v>0</v>
      </c>
      <c r="J10" s="17"/>
    </row>
    <row r="11" spans="1:10" ht="36" customHeight="1" thickBot="1">
      <c r="A11" s="41">
        <v>3</v>
      </c>
      <c r="B11" s="120" t="s">
        <v>163</v>
      </c>
      <c r="C11" s="17"/>
      <c r="D11" s="49"/>
      <c r="E11" s="44" t="s">
        <v>14</v>
      </c>
      <c r="F11" s="45">
        <v>20</v>
      </c>
      <c r="G11" s="15">
        <f>PRODUCT(D11*F11)</f>
        <v>0</v>
      </c>
      <c r="H11" s="15"/>
      <c r="I11" s="15">
        <f>G11*1.08</f>
        <v>0</v>
      </c>
      <c r="J11" s="17"/>
    </row>
    <row r="12" spans="1:10" ht="78" thickBot="1">
      <c r="A12" s="41">
        <v>4</v>
      </c>
      <c r="B12" s="43" t="s">
        <v>159</v>
      </c>
      <c r="C12" s="17"/>
      <c r="D12" s="49"/>
      <c r="E12" s="44" t="s">
        <v>14</v>
      </c>
      <c r="F12" s="45">
        <v>1</v>
      </c>
      <c r="G12" s="15">
        <f>PRODUCT(D12*F12)</f>
        <v>0</v>
      </c>
      <c r="H12" s="15"/>
      <c r="I12" s="15">
        <f>G12*1.08</f>
        <v>0</v>
      </c>
      <c r="J12" s="17"/>
    </row>
    <row r="13" spans="1:10" s="217" customFormat="1" ht="75" customHeight="1" thickBot="1">
      <c r="A13" s="222">
        <v>5</v>
      </c>
      <c r="B13" s="227" t="s">
        <v>697</v>
      </c>
      <c r="C13" s="226"/>
      <c r="D13" s="221"/>
      <c r="E13" s="44" t="s">
        <v>14</v>
      </c>
      <c r="F13" s="228">
        <v>100</v>
      </c>
      <c r="G13" s="221">
        <f>PRODUCT(D13*F13)</f>
        <v>0</v>
      </c>
      <c r="H13" s="221"/>
      <c r="I13" s="221">
        <f>G13*1.08</f>
        <v>0</v>
      </c>
      <c r="J13" s="226"/>
    </row>
    <row r="14" spans="1:10" ht="15.75" thickBot="1">
      <c r="A14" s="289"/>
      <c r="B14" s="290"/>
      <c r="C14" s="290"/>
      <c r="D14" s="290"/>
      <c r="E14" s="291"/>
      <c r="F14" s="16" t="s">
        <v>17</v>
      </c>
      <c r="G14" s="15">
        <f>SUM(G9:G13)</f>
        <v>0</v>
      </c>
      <c r="H14" s="15"/>
      <c r="I14" s="15">
        <f>SUM(I9:I13)</f>
        <v>0</v>
      </c>
      <c r="J14" s="17"/>
    </row>
    <row r="15" spans="1:10" ht="15">
      <c r="A15" s="47"/>
      <c r="B15" s="47"/>
      <c r="C15" s="47"/>
      <c r="D15" s="47"/>
      <c r="E15" s="47"/>
      <c r="F15" s="47"/>
      <c r="G15" s="47"/>
      <c r="H15" s="47"/>
      <c r="I15" s="47"/>
      <c r="J15" s="47"/>
    </row>
    <row r="16" spans="1:10" ht="15">
      <c r="A16" s="47"/>
      <c r="B16" s="47"/>
      <c r="C16" s="47"/>
      <c r="D16" s="47"/>
      <c r="E16" s="47"/>
      <c r="F16" s="47"/>
      <c r="G16" s="47"/>
      <c r="H16" s="47"/>
      <c r="I16" s="47"/>
      <c r="J16" s="47"/>
    </row>
  </sheetData>
  <sheetProtection/>
  <mergeCells count="11">
    <mergeCell ref="G6:G7"/>
    <mergeCell ref="H6:H7"/>
    <mergeCell ref="I6:I7"/>
    <mergeCell ref="J6:J7"/>
    <mergeCell ref="F6:F7"/>
    <mergeCell ref="A14:E14"/>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8.xml><?xml version="1.0" encoding="utf-8"?>
<worksheet xmlns="http://schemas.openxmlformats.org/spreadsheetml/2006/main" xmlns:r="http://schemas.openxmlformats.org/officeDocument/2006/relationships">
  <sheetPr>
    <tabColor rgb="FF00B050"/>
  </sheetPr>
  <dimension ref="A1:J48"/>
  <sheetViews>
    <sheetView view="pageBreakPreview" zoomScale="55" zoomScaleNormal="70" zoomScaleSheetLayoutView="55" zoomScalePageLayoutView="55" workbookViewId="0" topLeftCell="A4">
      <selection activeCell="I44" sqref="I44"/>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0.5" customHeight="1">
      <c r="A1" s="47"/>
      <c r="B1" s="47"/>
      <c r="C1" s="47"/>
      <c r="D1" s="47"/>
      <c r="E1" s="47"/>
      <c r="F1" s="47"/>
      <c r="G1" s="47"/>
      <c r="H1" s="47"/>
      <c r="I1" s="47"/>
      <c r="J1" s="47"/>
    </row>
    <row r="2" spans="1:10" ht="5.25" customHeight="1" hidden="1">
      <c r="A2" s="47"/>
      <c r="B2" s="47"/>
      <c r="C2" s="47"/>
      <c r="D2" s="47"/>
      <c r="E2" s="47"/>
      <c r="F2" s="47"/>
      <c r="G2" s="47"/>
      <c r="H2" s="47"/>
      <c r="I2" s="47"/>
      <c r="J2" s="47"/>
    </row>
    <row r="3" spans="1:10" ht="26.25" customHeight="1">
      <c r="A3" s="13" t="s">
        <v>649</v>
      </c>
      <c r="B3" s="47"/>
      <c r="C3" s="47"/>
      <c r="D3" s="47"/>
      <c r="E3" s="47"/>
      <c r="F3" s="47"/>
      <c r="G3" s="47"/>
      <c r="H3" s="47"/>
      <c r="I3" s="47"/>
      <c r="J3" s="47"/>
    </row>
    <row r="4" spans="1:10" ht="15.75" thickBot="1">
      <c r="A4" s="14" t="s">
        <v>366</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45" customHeight="1" thickBot="1">
      <c r="A7" s="295"/>
      <c r="B7" s="41" t="s">
        <v>12</v>
      </c>
      <c r="C7" s="42" t="s">
        <v>13</v>
      </c>
      <c r="D7" s="285"/>
      <c r="E7" s="285"/>
      <c r="F7" s="285"/>
      <c r="G7" s="285"/>
      <c r="H7" s="285"/>
      <c r="I7" s="285"/>
      <c r="J7" s="285"/>
    </row>
    <row r="8" spans="1:10" ht="51.75" thickBot="1">
      <c r="A8" s="284">
        <v>1</v>
      </c>
      <c r="B8" s="17" t="s">
        <v>42</v>
      </c>
      <c r="C8" s="329"/>
      <c r="D8" s="330"/>
      <c r="E8" s="330"/>
      <c r="F8" s="330"/>
      <c r="G8" s="330"/>
      <c r="H8" s="330"/>
      <c r="I8" s="330"/>
      <c r="J8" s="331"/>
    </row>
    <row r="9" spans="1:10" ht="15.75" thickBot="1">
      <c r="A9" s="310"/>
      <c r="B9" s="17" t="s">
        <v>43</v>
      </c>
      <c r="C9" s="17"/>
      <c r="D9" s="15"/>
      <c r="E9" s="44" t="s">
        <v>15</v>
      </c>
      <c r="F9" s="45">
        <v>25</v>
      </c>
      <c r="G9" s="15"/>
      <c r="H9" s="15"/>
      <c r="I9" s="15"/>
      <c r="J9" s="15"/>
    </row>
    <row r="10" spans="1:10" ht="15.75" thickBot="1">
      <c r="A10" s="310"/>
      <c r="B10" s="17" t="s">
        <v>44</v>
      </c>
      <c r="C10" s="91"/>
      <c r="D10" s="59"/>
      <c r="E10" s="92" t="s">
        <v>14</v>
      </c>
      <c r="F10" s="108">
        <v>25</v>
      </c>
      <c r="G10" s="15"/>
      <c r="H10" s="59"/>
      <c r="I10" s="15"/>
      <c r="J10" s="59"/>
    </row>
    <row r="11" spans="1:10" ht="15.75" thickBot="1">
      <c r="A11" s="285"/>
      <c r="B11" s="17" t="s">
        <v>45</v>
      </c>
      <c r="C11" s="115"/>
      <c r="D11" s="95"/>
      <c r="E11" s="116" t="s">
        <v>14</v>
      </c>
      <c r="F11" s="96">
        <v>100</v>
      </c>
      <c r="G11" s="15"/>
      <c r="H11" s="95"/>
      <c r="I11" s="15"/>
      <c r="J11" s="95"/>
    </row>
    <row r="12" spans="1:10" ht="75" customHeight="1" thickBot="1">
      <c r="A12" s="284">
        <v>2</v>
      </c>
      <c r="B12" s="109" t="s">
        <v>46</v>
      </c>
      <c r="C12" s="332"/>
      <c r="D12" s="333"/>
      <c r="E12" s="333"/>
      <c r="F12" s="333"/>
      <c r="G12" s="333"/>
      <c r="H12" s="333"/>
      <c r="I12" s="333"/>
      <c r="J12" s="334"/>
    </row>
    <row r="13" spans="1:10" ht="15.75" thickBot="1">
      <c r="A13" s="310"/>
      <c r="B13" s="17" t="s">
        <v>43</v>
      </c>
      <c r="C13" s="91"/>
      <c r="D13" s="117"/>
      <c r="E13" s="118" t="s">
        <v>14</v>
      </c>
      <c r="F13" s="119">
        <v>20</v>
      </c>
      <c r="G13" s="59"/>
      <c r="H13" s="59"/>
      <c r="I13" s="59"/>
      <c r="J13" s="59"/>
    </row>
    <row r="14" spans="1:10" ht="15.75" thickBot="1">
      <c r="A14" s="310"/>
      <c r="B14" s="17" t="s">
        <v>44</v>
      </c>
      <c r="C14" s="17"/>
      <c r="D14" s="15"/>
      <c r="E14" s="92" t="s">
        <v>14</v>
      </c>
      <c r="F14" s="45">
        <v>20</v>
      </c>
      <c r="G14" s="59"/>
      <c r="H14" s="15"/>
      <c r="I14" s="59"/>
      <c r="J14" s="15"/>
    </row>
    <row r="15" spans="1:10" ht="15.75" thickBot="1">
      <c r="A15" s="285"/>
      <c r="B15" s="17" t="s">
        <v>45</v>
      </c>
      <c r="C15" s="17"/>
      <c r="D15" s="15"/>
      <c r="E15" s="44" t="s">
        <v>15</v>
      </c>
      <c r="F15" s="45">
        <v>100</v>
      </c>
      <c r="G15" s="59"/>
      <c r="H15" s="15"/>
      <c r="I15" s="59"/>
      <c r="J15" s="15"/>
    </row>
    <row r="16" spans="1:10" ht="51.75" thickBot="1">
      <c r="A16" s="284">
        <v>3</v>
      </c>
      <c r="B16" s="17" t="s">
        <v>47</v>
      </c>
      <c r="C16" s="335"/>
      <c r="D16" s="287"/>
      <c r="E16" s="287"/>
      <c r="F16" s="287"/>
      <c r="G16" s="287"/>
      <c r="H16" s="287"/>
      <c r="I16" s="287"/>
      <c r="J16" s="288"/>
    </row>
    <row r="17" spans="1:10" ht="15.75" thickBot="1">
      <c r="A17" s="310"/>
      <c r="B17" s="17" t="s">
        <v>43</v>
      </c>
      <c r="C17" s="17"/>
      <c r="D17" s="15"/>
      <c r="E17" s="118" t="s">
        <v>14</v>
      </c>
      <c r="F17" s="45">
        <v>20</v>
      </c>
      <c r="G17" s="15"/>
      <c r="H17" s="15"/>
      <c r="I17" s="15"/>
      <c r="J17" s="15"/>
    </row>
    <row r="18" spans="1:10" ht="15.75" thickBot="1">
      <c r="A18" s="310"/>
      <c r="B18" s="17" t="s">
        <v>44</v>
      </c>
      <c r="C18" s="17"/>
      <c r="D18" s="15"/>
      <c r="E18" s="92" t="s">
        <v>14</v>
      </c>
      <c r="F18" s="45">
        <v>20</v>
      </c>
      <c r="G18" s="15"/>
      <c r="H18" s="15"/>
      <c r="I18" s="15"/>
      <c r="J18" s="15"/>
    </row>
    <row r="19" spans="1:10" ht="15.75" thickBot="1">
      <c r="A19" s="310"/>
      <c r="B19" s="17" t="s">
        <v>48</v>
      </c>
      <c r="C19" s="17"/>
      <c r="D19" s="15"/>
      <c r="E19" s="44" t="s">
        <v>15</v>
      </c>
      <c r="F19" s="45">
        <v>40</v>
      </c>
      <c r="G19" s="15"/>
      <c r="H19" s="15"/>
      <c r="I19" s="15"/>
      <c r="J19" s="15"/>
    </row>
    <row r="20" spans="1:10" ht="15.75" thickBot="1">
      <c r="A20" s="285"/>
      <c r="B20" s="17" t="s">
        <v>49</v>
      </c>
      <c r="C20" s="17"/>
      <c r="D20" s="15"/>
      <c r="E20" s="44" t="s">
        <v>15</v>
      </c>
      <c r="F20" s="45">
        <v>40</v>
      </c>
      <c r="G20" s="15"/>
      <c r="H20" s="15"/>
      <c r="I20" s="15"/>
      <c r="J20" s="15"/>
    </row>
    <row r="21" spans="1:10" ht="56.25" customHeight="1" thickBot="1">
      <c r="A21" s="284">
        <v>4</v>
      </c>
      <c r="B21" s="17" t="s">
        <v>50</v>
      </c>
      <c r="C21" s="335"/>
      <c r="D21" s="287"/>
      <c r="E21" s="287"/>
      <c r="F21" s="287"/>
      <c r="G21" s="287"/>
      <c r="H21" s="287"/>
      <c r="I21" s="287"/>
      <c r="J21" s="288"/>
    </row>
    <row r="22" spans="1:10" ht="15.75" thickBot="1">
      <c r="A22" s="298"/>
      <c r="B22" s="17" t="s">
        <v>51</v>
      </c>
      <c r="C22" s="17"/>
      <c r="D22" s="15"/>
      <c r="E22" s="44" t="s">
        <v>15</v>
      </c>
      <c r="F22" s="45">
        <v>20</v>
      </c>
      <c r="G22" s="15"/>
      <c r="H22" s="15"/>
      <c r="I22" s="15"/>
      <c r="J22" s="15"/>
    </row>
    <row r="23" spans="1:10" ht="15.75" thickBot="1">
      <c r="A23" s="298"/>
      <c r="B23" s="17" t="s">
        <v>44</v>
      </c>
      <c r="C23" s="17"/>
      <c r="D23" s="15"/>
      <c r="E23" s="44" t="s">
        <v>15</v>
      </c>
      <c r="F23" s="45">
        <v>20</v>
      </c>
      <c r="G23" s="15"/>
      <c r="H23" s="15"/>
      <c r="I23" s="15"/>
      <c r="J23" s="15"/>
    </row>
    <row r="24" spans="1:10" ht="15.75" thickBot="1">
      <c r="A24" s="295"/>
      <c r="B24" s="17" t="s">
        <v>45</v>
      </c>
      <c r="C24" s="17"/>
      <c r="D24" s="15"/>
      <c r="E24" s="44" t="s">
        <v>15</v>
      </c>
      <c r="F24" s="45">
        <v>80</v>
      </c>
      <c r="G24" s="15"/>
      <c r="H24" s="15"/>
      <c r="I24" s="15"/>
      <c r="J24" s="15"/>
    </row>
    <row r="25" spans="1:10" ht="93" customHeight="1" thickBot="1">
      <c r="A25" s="294">
        <v>5</v>
      </c>
      <c r="B25" s="17" t="s">
        <v>173</v>
      </c>
      <c r="C25" s="335"/>
      <c r="D25" s="336"/>
      <c r="E25" s="336"/>
      <c r="F25" s="336"/>
      <c r="G25" s="336"/>
      <c r="H25" s="336"/>
      <c r="I25" s="336"/>
      <c r="J25" s="337"/>
    </row>
    <row r="26" spans="1:10" ht="15.75" thickBot="1">
      <c r="A26" s="298"/>
      <c r="B26" s="17" t="s">
        <v>174</v>
      </c>
      <c r="C26" s="17"/>
      <c r="D26" s="49"/>
      <c r="E26" s="44" t="s">
        <v>14</v>
      </c>
      <c r="F26" s="45">
        <v>100</v>
      </c>
      <c r="G26" s="15"/>
      <c r="H26" s="15"/>
      <c r="I26" s="15"/>
      <c r="J26" s="15"/>
    </row>
    <row r="27" spans="1:10" ht="15.75" thickBot="1">
      <c r="A27" s="298"/>
      <c r="B27" s="17" t="s">
        <v>175</v>
      </c>
      <c r="C27" s="17"/>
      <c r="D27" s="49"/>
      <c r="E27" s="44" t="s">
        <v>14</v>
      </c>
      <c r="F27" s="45">
        <v>100</v>
      </c>
      <c r="G27" s="15"/>
      <c r="H27" s="15"/>
      <c r="I27" s="15"/>
      <c r="J27" s="15"/>
    </row>
    <row r="28" spans="1:10" ht="15.75" thickBot="1">
      <c r="A28" s="298"/>
      <c r="B28" s="17" t="s">
        <v>176</v>
      </c>
      <c r="C28" s="17"/>
      <c r="D28" s="49"/>
      <c r="E28" s="44" t="s">
        <v>14</v>
      </c>
      <c r="F28" s="45">
        <v>200</v>
      </c>
      <c r="G28" s="15"/>
      <c r="H28" s="15"/>
      <c r="I28" s="15"/>
      <c r="J28" s="15"/>
    </row>
    <row r="29" spans="1:10" ht="15.75" thickBot="1">
      <c r="A29" s="298"/>
      <c r="B29" s="17" t="s">
        <v>177</v>
      </c>
      <c r="C29" s="17"/>
      <c r="D29" s="49"/>
      <c r="E29" s="44" t="s">
        <v>14</v>
      </c>
      <c r="F29" s="45">
        <v>100</v>
      </c>
      <c r="G29" s="15"/>
      <c r="H29" s="15"/>
      <c r="I29" s="15"/>
      <c r="J29" s="15"/>
    </row>
    <row r="30" spans="1:10" ht="15.75" thickBot="1">
      <c r="A30" s="298"/>
      <c r="B30" s="17" t="s">
        <v>178</v>
      </c>
      <c r="C30" s="17"/>
      <c r="D30" s="49"/>
      <c r="E30" s="44" t="s">
        <v>14</v>
      </c>
      <c r="F30" s="45">
        <v>100</v>
      </c>
      <c r="G30" s="15"/>
      <c r="H30" s="15"/>
      <c r="I30" s="15"/>
      <c r="J30" s="15"/>
    </row>
    <row r="31" spans="1:10" ht="15.75" thickBot="1">
      <c r="A31" s="295"/>
      <c r="B31" s="17" t="s">
        <v>179</v>
      </c>
      <c r="C31" s="17"/>
      <c r="D31" s="49"/>
      <c r="E31" s="44" t="s">
        <v>14</v>
      </c>
      <c r="F31" s="45">
        <v>100</v>
      </c>
      <c r="G31" s="15"/>
      <c r="H31" s="15"/>
      <c r="I31" s="15"/>
      <c r="J31" s="15"/>
    </row>
    <row r="32" spans="1:10" ht="39" thickBot="1">
      <c r="A32" s="284">
        <v>6</v>
      </c>
      <c r="B32" s="17" t="s">
        <v>52</v>
      </c>
      <c r="C32" s="292"/>
      <c r="D32" s="287"/>
      <c r="E32" s="287"/>
      <c r="F32" s="287"/>
      <c r="G32" s="287"/>
      <c r="H32" s="287"/>
      <c r="I32" s="287"/>
      <c r="J32" s="288"/>
    </row>
    <row r="33" spans="1:10" ht="15.75" thickBot="1">
      <c r="A33" s="310"/>
      <c r="B33" s="17" t="s">
        <v>51</v>
      </c>
      <c r="C33" s="17"/>
      <c r="D33" s="15"/>
      <c r="E33" s="44" t="s">
        <v>15</v>
      </c>
      <c r="F33" s="45">
        <v>6</v>
      </c>
      <c r="G33" s="15"/>
      <c r="H33" s="15"/>
      <c r="I33" s="15"/>
      <c r="J33" s="15"/>
    </row>
    <row r="34" spans="1:10" ht="15.75" thickBot="1">
      <c r="A34" s="310"/>
      <c r="B34" s="17" t="s">
        <v>44</v>
      </c>
      <c r="C34" s="17"/>
      <c r="D34" s="15"/>
      <c r="E34" s="44" t="s">
        <v>15</v>
      </c>
      <c r="F34" s="45">
        <v>6</v>
      </c>
      <c r="G34" s="15"/>
      <c r="H34" s="15"/>
      <c r="I34" s="15"/>
      <c r="J34" s="15"/>
    </row>
    <row r="35" spans="1:10" ht="15.75" thickBot="1">
      <c r="A35" s="310"/>
      <c r="B35" s="17" t="s">
        <v>53</v>
      </c>
      <c r="C35" s="17"/>
      <c r="D35" s="15"/>
      <c r="E35" s="44" t="s">
        <v>15</v>
      </c>
      <c r="F35" s="45">
        <v>24</v>
      </c>
      <c r="G35" s="15"/>
      <c r="H35" s="15"/>
      <c r="I35" s="15"/>
      <c r="J35" s="15"/>
    </row>
    <row r="36" spans="1:10" ht="15.75" thickBot="1">
      <c r="A36" s="310"/>
      <c r="B36" s="17" t="s">
        <v>54</v>
      </c>
      <c r="C36" s="17"/>
      <c r="D36" s="15"/>
      <c r="E36" s="44" t="s">
        <v>15</v>
      </c>
      <c r="F36" s="45">
        <v>24</v>
      </c>
      <c r="G36" s="15"/>
      <c r="H36" s="15"/>
      <c r="I36" s="15"/>
      <c r="J36" s="15"/>
    </row>
    <row r="37" spans="1:10" ht="15.75" thickBot="1">
      <c r="A37" s="285"/>
      <c r="B37" s="17" t="s">
        <v>55</v>
      </c>
      <c r="C37" s="17"/>
      <c r="D37" s="15"/>
      <c r="E37" s="44" t="s">
        <v>15</v>
      </c>
      <c r="F37" s="45">
        <v>12</v>
      </c>
      <c r="G37" s="15"/>
      <c r="H37" s="15"/>
      <c r="I37" s="15"/>
      <c r="J37" s="15"/>
    </row>
    <row r="38" spans="1:10" ht="26.25" thickBot="1">
      <c r="A38" s="284">
        <v>7</v>
      </c>
      <c r="B38" s="17" t="s">
        <v>56</v>
      </c>
      <c r="C38" s="335"/>
      <c r="D38" s="287"/>
      <c r="E38" s="287"/>
      <c r="F38" s="287"/>
      <c r="G38" s="287"/>
      <c r="H38" s="287"/>
      <c r="I38" s="287"/>
      <c r="J38" s="288"/>
    </row>
    <row r="39" spans="1:10" ht="15.75" thickBot="1">
      <c r="A39" s="310"/>
      <c r="B39" s="17" t="s">
        <v>57</v>
      </c>
      <c r="C39" s="17"/>
      <c r="D39" s="15"/>
      <c r="E39" s="44" t="s">
        <v>15</v>
      </c>
      <c r="F39" s="45">
        <v>2</v>
      </c>
      <c r="G39" s="15"/>
      <c r="H39" s="15"/>
      <c r="I39" s="15"/>
      <c r="J39" s="15"/>
    </row>
    <row r="40" spans="1:10" ht="15.75" thickBot="1">
      <c r="A40" s="310"/>
      <c r="B40" s="17" t="s">
        <v>59</v>
      </c>
      <c r="C40" s="17"/>
      <c r="D40" s="15"/>
      <c r="E40" s="44" t="s">
        <v>15</v>
      </c>
      <c r="F40" s="45">
        <v>6</v>
      </c>
      <c r="G40" s="15"/>
      <c r="H40" s="15"/>
      <c r="I40" s="15"/>
      <c r="J40" s="15"/>
    </row>
    <row r="41" spans="1:10" ht="15.75" thickBot="1">
      <c r="A41" s="310"/>
      <c r="B41" s="17" t="s">
        <v>60</v>
      </c>
      <c r="C41" s="17"/>
      <c r="D41" s="15"/>
      <c r="E41" s="44" t="s">
        <v>15</v>
      </c>
      <c r="F41" s="45">
        <v>4</v>
      </c>
      <c r="G41" s="15"/>
      <c r="H41" s="15"/>
      <c r="I41" s="15"/>
      <c r="J41" s="15"/>
    </row>
    <row r="42" spans="1:10" ht="39" thickBot="1">
      <c r="A42" s="284">
        <v>8</v>
      </c>
      <c r="B42" s="17" t="s">
        <v>58</v>
      </c>
      <c r="C42" s="335"/>
      <c r="D42" s="287"/>
      <c r="E42" s="287"/>
      <c r="F42" s="287"/>
      <c r="G42" s="287"/>
      <c r="H42" s="287"/>
      <c r="I42" s="287"/>
      <c r="J42" s="288"/>
    </row>
    <row r="43" spans="1:10" s="215" customFormat="1" ht="15.75" thickBot="1">
      <c r="A43" s="310"/>
      <c r="B43" s="226" t="s">
        <v>57</v>
      </c>
      <c r="C43" s="226"/>
      <c r="D43" s="221"/>
      <c r="E43" s="227" t="s">
        <v>15</v>
      </c>
      <c r="F43" s="228">
        <v>30</v>
      </c>
      <c r="G43" s="221"/>
      <c r="H43" s="221"/>
      <c r="I43" s="221"/>
      <c r="J43" s="221"/>
    </row>
    <row r="44" spans="1:10" s="215" customFormat="1" ht="15.75" thickBot="1">
      <c r="A44" s="310"/>
      <c r="B44" s="226" t="s">
        <v>119</v>
      </c>
      <c r="C44" s="226"/>
      <c r="D44" s="221"/>
      <c r="E44" s="227" t="s">
        <v>15</v>
      </c>
      <c r="F44" s="228">
        <v>30</v>
      </c>
      <c r="G44" s="221"/>
      <c r="H44" s="221"/>
      <c r="I44" s="221"/>
      <c r="J44" s="221"/>
    </row>
    <row r="45" spans="1:10" s="215" customFormat="1" ht="15.75" thickBot="1">
      <c r="A45" s="285"/>
      <c r="B45" s="226" t="s">
        <v>120</v>
      </c>
      <c r="C45" s="226"/>
      <c r="D45" s="221"/>
      <c r="E45" s="227" t="s">
        <v>15</v>
      </c>
      <c r="F45" s="228">
        <v>30</v>
      </c>
      <c r="G45" s="221"/>
      <c r="H45" s="221"/>
      <c r="I45" s="221"/>
      <c r="J45" s="221"/>
    </row>
    <row r="46" spans="1:10" ht="22.5" customHeight="1" thickBot="1">
      <c r="A46" s="286"/>
      <c r="B46" s="287"/>
      <c r="C46" s="287"/>
      <c r="D46" s="287"/>
      <c r="E46" s="287"/>
      <c r="F46" s="287"/>
      <c r="G46" s="287"/>
      <c r="H46" s="287"/>
      <c r="I46" s="287"/>
      <c r="J46" s="288"/>
    </row>
    <row r="47" spans="1:10" ht="15.75" thickBot="1">
      <c r="A47" s="289"/>
      <c r="B47" s="290"/>
      <c r="C47" s="290"/>
      <c r="D47" s="290"/>
      <c r="E47" s="291"/>
      <c r="F47" s="16" t="s">
        <v>17</v>
      </c>
      <c r="G47" s="15"/>
      <c r="H47" s="15"/>
      <c r="I47" s="15"/>
      <c r="J47" s="15"/>
    </row>
    <row r="48" spans="1:10" ht="15">
      <c r="A48" s="47"/>
      <c r="B48" s="47"/>
      <c r="C48" s="47"/>
      <c r="D48" s="47"/>
      <c r="E48" s="47"/>
      <c r="F48" s="47"/>
      <c r="G48" s="47"/>
      <c r="H48" s="47"/>
      <c r="I48" s="47"/>
      <c r="J48" s="47"/>
    </row>
  </sheetData>
  <sheetProtection/>
  <mergeCells count="28">
    <mergeCell ref="C16:J16"/>
    <mergeCell ref="A16:A20"/>
    <mergeCell ref="C21:J21"/>
    <mergeCell ref="C32:J32"/>
    <mergeCell ref="A21:A24"/>
    <mergeCell ref="A32:A37"/>
    <mergeCell ref="A25:A31"/>
    <mergeCell ref="C25:J25"/>
    <mergeCell ref="G6:G7"/>
    <mergeCell ref="H6:H7"/>
    <mergeCell ref="I6:I7"/>
    <mergeCell ref="J6:J7"/>
    <mergeCell ref="A46:J46"/>
    <mergeCell ref="F6:F7"/>
    <mergeCell ref="C42:J42"/>
    <mergeCell ref="C38:J38"/>
    <mergeCell ref="A38:A41"/>
    <mergeCell ref="A42:A45"/>
    <mergeCell ref="B5:C5"/>
    <mergeCell ref="A6:A7"/>
    <mergeCell ref="B6:C6"/>
    <mergeCell ref="D6:D7"/>
    <mergeCell ref="E6:E7"/>
    <mergeCell ref="A47:E47"/>
    <mergeCell ref="C8:J8"/>
    <mergeCell ref="A8:A11"/>
    <mergeCell ref="C12:J12"/>
    <mergeCell ref="A12:A15"/>
  </mergeCells>
  <printOptions/>
  <pageMargins left="0.7086614173228347" right="0.7086614173228347" top="0.7480314960629921" bottom="0.7480314960629921" header="0.31496062992125984" footer="0.31496062992125984"/>
  <pageSetup orientation="landscape" paperSize="9" scale="49" r:id="rId1"/>
  <rowBreaks count="1" manualBreakCount="1">
    <brk id="48" max="9" man="1"/>
  </rowBreaks>
</worksheet>
</file>

<file path=xl/worksheets/sheet19.xml><?xml version="1.0" encoding="utf-8"?>
<worksheet xmlns="http://schemas.openxmlformats.org/spreadsheetml/2006/main" xmlns:r="http://schemas.openxmlformats.org/officeDocument/2006/relationships">
  <sheetPr>
    <tabColor rgb="FF00B050"/>
  </sheetPr>
  <dimension ref="A1:J14"/>
  <sheetViews>
    <sheetView view="pageBreakPreview" zoomScale="60" zoomScaleNormal="70" zoomScalePageLayoutView="0" workbookViewId="0" topLeftCell="A1">
      <selection activeCell="J26" sqref="J26"/>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t="s">
        <v>61</v>
      </c>
      <c r="B2" s="47"/>
      <c r="C2" s="47"/>
      <c r="D2" s="47"/>
      <c r="E2" s="47"/>
      <c r="F2" s="47"/>
      <c r="G2" s="47"/>
      <c r="H2" s="47"/>
      <c r="I2" s="47"/>
      <c r="J2" s="47"/>
    </row>
    <row r="3" spans="1:10" ht="15">
      <c r="A3" s="13" t="s">
        <v>629</v>
      </c>
      <c r="B3" s="47"/>
      <c r="C3" s="47"/>
      <c r="D3" s="47"/>
      <c r="E3" s="47"/>
      <c r="F3" s="47"/>
      <c r="G3" s="47"/>
      <c r="H3" s="47"/>
      <c r="I3" s="47"/>
      <c r="J3" s="47"/>
    </row>
    <row r="4" spans="1:10" ht="15.75" thickBot="1">
      <c r="A4" s="14" t="s">
        <v>365</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7.5" customHeight="1" thickBot="1">
      <c r="A7" s="295"/>
      <c r="B7" s="41" t="s">
        <v>12</v>
      </c>
      <c r="C7" s="42" t="s">
        <v>13</v>
      </c>
      <c r="D7" s="285"/>
      <c r="E7" s="285"/>
      <c r="F7" s="285"/>
      <c r="G7" s="285"/>
      <c r="H7" s="285"/>
      <c r="I7" s="285"/>
      <c r="J7" s="285"/>
    </row>
    <row r="8" spans="1:10" ht="105" customHeight="1" thickBot="1">
      <c r="A8" s="41"/>
      <c r="B8" s="338" t="s">
        <v>108</v>
      </c>
      <c r="C8" s="339"/>
      <c r="D8" s="339"/>
      <c r="E8" s="339"/>
      <c r="F8" s="339"/>
      <c r="G8" s="339"/>
      <c r="H8" s="339"/>
      <c r="I8" s="339"/>
      <c r="J8" s="340"/>
    </row>
    <row r="9" spans="1:10" ht="78" thickBot="1">
      <c r="A9" s="41">
        <v>1</v>
      </c>
      <c r="B9" s="43" t="s">
        <v>109</v>
      </c>
      <c r="C9" s="17"/>
      <c r="D9" s="15"/>
      <c r="E9" s="44" t="s">
        <v>21</v>
      </c>
      <c r="F9" s="45">
        <v>4</v>
      </c>
      <c r="G9" s="15">
        <f>PRODUCT(D9*F9)</f>
        <v>0</v>
      </c>
      <c r="H9" s="15"/>
      <c r="I9" s="15">
        <f>G9*1.08</f>
        <v>0</v>
      </c>
      <c r="J9" s="17"/>
    </row>
    <row r="10" spans="1:10" ht="39.75" thickBot="1">
      <c r="A10" s="41">
        <v>2</v>
      </c>
      <c r="B10" s="43" t="s">
        <v>110</v>
      </c>
      <c r="C10" s="17"/>
      <c r="D10" s="15"/>
      <c r="E10" s="44" t="s">
        <v>21</v>
      </c>
      <c r="F10" s="45">
        <v>8</v>
      </c>
      <c r="G10" s="15">
        <f>PRODUCT(D10*F10)</f>
        <v>0</v>
      </c>
      <c r="H10" s="15"/>
      <c r="I10" s="15">
        <f>G10*1.08</f>
        <v>0</v>
      </c>
      <c r="J10" s="17"/>
    </row>
    <row r="11" spans="1:10" ht="27" thickBot="1">
      <c r="A11" s="41">
        <v>3</v>
      </c>
      <c r="B11" s="43" t="s">
        <v>111</v>
      </c>
      <c r="C11" s="17"/>
      <c r="D11" s="15"/>
      <c r="E11" s="44" t="s">
        <v>21</v>
      </c>
      <c r="F11" s="45">
        <v>70</v>
      </c>
      <c r="G11" s="15">
        <f>PRODUCT(D11*F11)</f>
        <v>0</v>
      </c>
      <c r="H11" s="15"/>
      <c r="I11" s="15">
        <f>G11*1.08</f>
        <v>0</v>
      </c>
      <c r="J11" s="17"/>
    </row>
    <row r="12" spans="1:10" ht="15.75" thickBot="1">
      <c r="A12" s="286" t="s">
        <v>105</v>
      </c>
      <c r="B12" s="287"/>
      <c r="C12" s="287"/>
      <c r="D12" s="287"/>
      <c r="E12" s="287"/>
      <c r="F12" s="287"/>
      <c r="G12" s="287"/>
      <c r="H12" s="287"/>
      <c r="I12" s="287"/>
      <c r="J12" s="288"/>
    </row>
    <row r="13" spans="1:10" ht="15.75" thickBot="1">
      <c r="A13" s="289"/>
      <c r="B13" s="290"/>
      <c r="C13" s="290"/>
      <c r="D13" s="290"/>
      <c r="E13" s="291"/>
      <c r="F13" s="16" t="s">
        <v>17</v>
      </c>
      <c r="G13" s="15">
        <f>SUM(G8:G11)</f>
        <v>0</v>
      </c>
      <c r="H13" s="15"/>
      <c r="I13" s="15">
        <f>SUM(I9:I11)</f>
        <v>0</v>
      </c>
      <c r="J13" s="17"/>
    </row>
    <row r="14" spans="1:10" ht="15">
      <c r="A14" s="47"/>
      <c r="B14" s="47"/>
      <c r="C14" s="47"/>
      <c r="D14" s="47"/>
      <c r="E14" s="47"/>
      <c r="F14" s="47"/>
      <c r="G14" s="47"/>
      <c r="H14" s="47"/>
      <c r="I14" s="47"/>
      <c r="J14" s="47"/>
    </row>
    <row r="37" ht="61.5" customHeight="1"/>
  </sheetData>
  <sheetProtection/>
  <mergeCells count="13">
    <mergeCell ref="A13:E13"/>
    <mergeCell ref="B8:J8"/>
    <mergeCell ref="B5:C5"/>
    <mergeCell ref="A6:A7"/>
    <mergeCell ref="B6:C6"/>
    <mergeCell ref="D6:D7"/>
    <mergeCell ref="E6:E7"/>
    <mergeCell ref="F6:F7"/>
    <mergeCell ref="G6:G7"/>
    <mergeCell ref="H6:H7"/>
    <mergeCell ref="I6:I7"/>
    <mergeCell ref="J6:J7"/>
    <mergeCell ref="A12:J12"/>
  </mergeCells>
  <printOptions/>
  <pageMargins left="0.7086614173228347" right="0.7086614173228347" top="0.7480314960629921" bottom="0.7480314960629921" header="0.31496062992125984" footer="0.31496062992125984"/>
  <pageSetup orientation="landscape" paperSize="9" scale="50" r:id="rId1"/>
  <rowBreaks count="1" manualBreakCount="1">
    <brk id="28" max="9" man="1"/>
  </rowBreaks>
</worksheet>
</file>

<file path=xl/worksheets/sheet2.xml><?xml version="1.0" encoding="utf-8"?>
<worksheet xmlns="http://schemas.openxmlformats.org/spreadsheetml/2006/main" xmlns:r="http://schemas.openxmlformats.org/officeDocument/2006/relationships">
  <sheetPr>
    <tabColor rgb="FF00B050"/>
  </sheetPr>
  <dimension ref="A1:J23"/>
  <sheetViews>
    <sheetView zoomScale="65" zoomScaleNormal="65" zoomScaleSheetLayoutView="85" zoomScalePageLayoutView="55" workbookViewId="0" topLeftCell="A1">
      <selection activeCell="I21" sqref="I21"/>
    </sheetView>
  </sheetViews>
  <sheetFormatPr defaultColWidth="9.140625" defaultRowHeight="15"/>
  <cols>
    <col min="2" max="2" width="136.00390625" style="0" customWidth="1"/>
    <col min="3" max="4" width="17.28125" style="0" customWidth="1"/>
    <col min="6" max="6" width="10.42187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694</v>
      </c>
      <c r="B3" s="47"/>
      <c r="C3" s="47"/>
      <c r="D3" s="47"/>
      <c r="E3" s="47"/>
      <c r="F3" s="47"/>
      <c r="G3" s="47"/>
      <c r="H3" s="47"/>
      <c r="I3" s="47"/>
      <c r="J3" s="47"/>
    </row>
    <row r="4" spans="1:10" ht="15.75" thickBot="1">
      <c r="A4" s="126" t="s">
        <v>395</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3" customHeight="1" thickBot="1">
      <c r="A7" s="295"/>
      <c r="B7" s="41" t="s">
        <v>12</v>
      </c>
      <c r="C7" s="42" t="s">
        <v>13</v>
      </c>
      <c r="D7" s="285"/>
      <c r="E7" s="285"/>
      <c r="F7" s="285"/>
      <c r="G7" s="285"/>
      <c r="H7" s="285"/>
      <c r="I7" s="285"/>
      <c r="J7" s="285"/>
    </row>
    <row r="8" spans="1:10" ht="39" thickBot="1">
      <c r="A8" s="41">
        <v>1</v>
      </c>
      <c r="B8" s="132" t="s">
        <v>396</v>
      </c>
      <c r="C8" s="17"/>
      <c r="D8" s="15"/>
      <c r="E8" s="44" t="s">
        <v>14</v>
      </c>
      <c r="F8" s="45">
        <v>130</v>
      </c>
      <c r="G8" s="15">
        <f>PRODUCT(D8*F8)</f>
        <v>0</v>
      </c>
      <c r="H8" s="15"/>
      <c r="I8" s="15">
        <f>G8*1.08</f>
        <v>0</v>
      </c>
      <c r="J8" s="15"/>
    </row>
    <row r="9" spans="1:10" ht="51.75" thickBot="1">
      <c r="A9" s="41">
        <v>2</v>
      </c>
      <c r="B9" s="17" t="s">
        <v>397</v>
      </c>
      <c r="C9" s="17"/>
      <c r="D9" s="15"/>
      <c r="E9" s="44" t="s">
        <v>14</v>
      </c>
      <c r="F9" s="45">
        <v>180</v>
      </c>
      <c r="G9" s="15">
        <f aca="true" t="shared" si="0" ref="G9:G21">PRODUCT(D9*F9)</f>
        <v>0</v>
      </c>
      <c r="H9" s="15"/>
      <c r="I9" s="15">
        <f aca="true" t="shared" si="1" ref="I9:I21">G9*1.08</f>
        <v>0</v>
      </c>
      <c r="J9" s="15"/>
    </row>
    <row r="10" spans="1:10" ht="15.75" thickBot="1">
      <c r="A10" s="41">
        <v>3</v>
      </c>
      <c r="B10" s="134" t="s">
        <v>407</v>
      </c>
      <c r="C10" s="17"/>
      <c r="D10" s="15"/>
      <c r="E10" s="44" t="s">
        <v>14</v>
      </c>
      <c r="F10" s="45">
        <v>200</v>
      </c>
      <c r="G10" s="15">
        <f t="shared" si="0"/>
        <v>0</v>
      </c>
      <c r="H10" s="15"/>
      <c r="I10" s="15">
        <f t="shared" si="1"/>
        <v>0</v>
      </c>
      <c r="J10" s="15"/>
    </row>
    <row r="11" spans="1:10" ht="27" thickBot="1">
      <c r="A11" s="41">
        <v>4</v>
      </c>
      <c r="B11" s="133" t="s">
        <v>398</v>
      </c>
      <c r="C11" s="17"/>
      <c r="D11" s="15"/>
      <c r="E11" s="44" t="s">
        <v>14</v>
      </c>
      <c r="F11" s="45">
        <v>50</v>
      </c>
      <c r="G11" s="15">
        <f t="shared" si="0"/>
        <v>0</v>
      </c>
      <c r="H11" s="15"/>
      <c r="I11" s="15">
        <f t="shared" si="1"/>
        <v>0</v>
      </c>
      <c r="J11" s="15"/>
    </row>
    <row r="12" spans="1:10" ht="15.75" thickBot="1">
      <c r="A12" s="41">
        <v>5</v>
      </c>
      <c r="B12" s="133" t="s">
        <v>399</v>
      </c>
      <c r="C12" s="17"/>
      <c r="D12" s="15"/>
      <c r="E12" s="44" t="s">
        <v>14</v>
      </c>
      <c r="F12" s="45">
        <v>400</v>
      </c>
      <c r="G12" s="15">
        <f t="shared" si="0"/>
        <v>0</v>
      </c>
      <c r="H12" s="15"/>
      <c r="I12" s="15">
        <f t="shared" si="1"/>
        <v>0</v>
      </c>
      <c r="J12" s="15"/>
    </row>
    <row r="13" spans="1:10" ht="26.25" thickBot="1">
      <c r="A13" s="41">
        <v>6</v>
      </c>
      <c r="B13" s="42" t="s">
        <v>400</v>
      </c>
      <c r="C13" s="17"/>
      <c r="D13" s="15"/>
      <c r="E13" s="44" t="s">
        <v>14</v>
      </c>
      <c r="F13" s="45">
        <v>40</v>
      </c>
      <c r="G13" s="15">
        <f t="shared" si="0"/>
        <v>0</v>
      </c>
      <c r="H13" s="15"/>
      <c r="I13" s="15">
        <f t="shared" si="1"/>
        <v>0</v>
      </c>
      <c r="J13" s="15"/>
    </row>
    <row r="14" spans="1:10" ht="38.25" customHeight="1" thickBot="1">
      <c r="A14" s="41">
        <v>7</v>
      </c>
      <c r="B14" s="134" t="s">
        <v>401</v>
      </c>
      <c r="C14" s="17"/>
      <c r="D14" s="15"/>
      <c r="E14" s="44" t="s">
        <v>15</v>
      </c>
      <c r="F14" s="45">
        <v>15</v>
      </c>
      <c r="G14" s="15">
        <f t="shared" si="0"/>
        <v>0</v>
      </c>
      <c r="H14" s="15"/>
      <c r="I14" s="15">
        <f t="shared" si="1"/>
        <v>0</v>
      </c>
      <c r="J14" s="15"/>
    </row>
    <row r="15" spans="1:10" ht="35.25" customHeight="1" thickBot="1">
      <c r="A15" s="41">
        <v>8</v>
      </c>
      <c r="B15" s="61" t="s">
        <v>402</v>
      </c>
      <c r="C15" s="17"/>
      <c r="D15" s="15"/>
      <c r="E15" s="44" t="s">
        <v>14</v>
      </c>
      <c r="F15" s="45">
        <v>400</v>
      </c>
      <c r="G15" s="15">
        <f t="shared" si="0"/>
        <v>0</v>
      </c>
      <c r="H15" s="15"/>
      <c r="I15" s="15">
        <f t="shared" si="1"/>
        <v>0</v>
      </c>
      <c r="J15" s="15"/>
    </row>
    <row r="16" spans="1:10" ht="35.25" customHeight="1" thickBot="1">
      <c r="A16" s="41">
        <v>9</v>
      </c>
      <c r="B16" s="61" t="s">
        <v>329</v>
      </c>
      <c r="C16" s="17"/>
      <c r="D16" s="49"/>
      <c r="E16" s="44" t="s">
        <v>14</v>
      </c>
      <c r="F16" s="45">
        <v>10</v>
      </c>
      <c r="G16" s="15">
        <f t="shared" si="0"/>
        <v>0</v>
      </c>
      <c r="H16" s="15"/>
      <c r="I16" s="15">
        <f t="shared" si="1"/>
        <v>0</v>
      </c>
      <c r="J16" s="15"/>
    </row>
    <row r="17" spans="1:10" ht="21" customHeight="1" thickBot="1">
      <c r="A17" s="41">
        <v>10</v>
      </c>
      <c r="B17" s="61" t="s">
        <v>24</v>
      </c>
      <c r="C17" s="17"/>
      <c r="D17" s="15"/>
      <c r="E17" s="44" t="s">
        <v>15</v>
      </c>
      <c r="F17" s="45">
        <v>400</v>
      </c>
      <c r="G17" s="15">
        <f t="shared" si="0"/>
        <v>0</v>
      </c>
      <c r="H17" s="15"/>
      <c r="I17" s="15">
        <f t="shared" si="1"/>
        <v>0</v>
      </c>
      <c r="J17" s="15"/>
    </row>
    <row r="18" spans="1:10" ht="27" thickBot="1">
      <c r="A18" s="41">
        <v>11</v>
      </c>
      <c r="B18" s="134" t="s">
        <v>403</v>
      </c>
      <c r="C18" s="17"/>
      <c r="D18" s="15"/>
      <c r="E18" s="44" t="s">
        <v>14</v>
      </c>
      <c r="F18" s="45">
        <v>5</v>
      </c>
      <c r="G18" s="15">
        <f t="shared" si="0"/>
        <v>0</v>
      </c>
      <c r="H18" s="15"/>
      <c r="I18" s="15">
        <f t="shared" si="1"/>
        <v>0</v>
      </c>
      <c r="J18" s="15"/>
    </row>
    <row r="19" spans="1:10" s="217" customFormat="1" ht="53.25" customHeight="1" thickBot="1">
      <c r="A19" s="222">
        <v>12</v>
      </c>
      <c r="B19" s="225" t="s">
        <v>276</v>
      </c>
      <c r="C19" s="226"/>
      <c r="D19" s="221"/>
      <c r="E19" s="227" t="s">
        <v>14</v>
      </c>
      <c r="F19" s="228">
        <v>50</v>
      </c>
      <c r="G19" s="221">
        <f t="shared" si="0"/>
        <v>0</v>
      </c>
      <c r="H19" s="221"/>
      <c r="I19" s="221">
        <f t="shared" si="1"/>
        <v>0</v>
      </c>
      <c r="J19" s="226"/>
    </row>
    <row r="20" spans="1:10" s="217" customFormat="1" ht="23.25" customHeight="1" thickBot="1">
      <c r="A20" s="222"/>
      <c r="B20" s="225" t="s">
        <v>693</v>
      </c>
      <c r="C20" s="226"/>
      <c r="D20" s="221"/>
      <c r="E20" s="227" t="s">
        <v>14</v>
      </c>
      <c r="F20" s="228">
        <v>20</v>
      </c>
      <c r="G20" s="221">
        <f t="shared" si="0"/>
        <v>0</v>
      </c>
      <c r="H20" s="221"/>
      <c r="I20" s="221">
        <f t="shared" si="1"/>
        <v>0</v>
      </c>
      <c r="J20" s="226"/>
    </row>
    <row r="21" spans="1:10" ht="36.75" customHeight="1" thickBot="1">
      <c r="A21" s="41">
        <v>13</v>
      </c>
      <c r="B21" s="134" t="s">
        <v>404</v>
      </c>
      <c r="C21" s="17"/>
      <c r="D21" s="15"/>
      <c r="E21" s="44" t="s">
        <v>14</v>
      </c>
      <c r="F21" s="45">
        <v>170</v>
      </c>
      <c r="G21" s="15">
        <f t="shared" si="0"/>
        <v>0</v>
      </c>
      <c r="H21" s="15"/>
      <c r="I21" s="15">
        <f t="shared" si="1"/>
        <v>0</v>
      </c>
      <c r="J21" s="15"/>
    </row>
    <row r="22" spans="1:10" ht="15.75" thickBot="1">
      <c r="A22" s="286" t="s">
        <v>16</v>
      </c>
      <c r="B22" s="287"/>
      <c r="C22" s="287"/>
      <c r="D22" s="287"/>
      <c r="E22" s="287"/>
      <c r="F22" s="287"/>
      <c r="G22" s="287"/>
      <c r="H22" s="287"/>
      <c r="I22" s="287"/>
      <c r="J22" s="288"/>
    </row>
    <row r="23" spans="1:10" ht="15.75" thickBot="1">
      <c r="A23" s="289"/>
      <c r="B23" s="290"/>
      <c r="C23" s="290"/>
      <c r="D23" s="290"/>
      <c r="E23" s="291"/>
      <c r="F23" s="16" t="s">
        <v>17</v>
      </c>
      <c r="G23" s="15">
        <f>SUM(G8:G21)</f>
        <v>0</v>
      </c>
      <c r="H23" s="15"/>
      <c r="I23" s="15">
        <f>SUM(I8:I21)</f>
        <v>0</v>
      </c>
      <c r="J23" s="15"/>
    </row>
  </sheetData>
  <sheetProtection/>
  <mergeCells count="12">
    <mergeCell ref="A23:E23"/>
    <mergeCell ref="B5:C5"/>
    <mergeCell ref="A6:A7"/>
    <mergeCell ref="B6:C6"/>
    <mergeCell ref="D6:D7"/>
    <mergeCell ref="E6:E7"/>
    <mergeCell ref="G6:G7"/>
    <mergeCell ref="H6:H7"/>
    <mergeCell ref="I6:I7"/>
    <mergeCell ref="J6:J7"/>
    <mergeCell ref="A22:J22"/>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20.xml><?xml version="1.0" encoding="utf-8"?>
<worksheet xmlns="http://schemas.openxmlformats.org/spreadsheetml/2006/main" xmlns:r="http://schemas.openxmlformats.org/officeDocument/2006/relationships">
  <sheetPr>
    <tabColor rgb="FF00B050"/>
  </sheetPr>
  <dimension ref="A1:J42"/>
  <sheetViews>
    <sheetView view="pageBreakPreview" zoomScale="80" zoomScaleNormal="70" zoomScaleSheetLayoutView="80" zoomScalePageLayoutView="55" workbookViewId="0" topLeftCell="A1">
      <selection activeCell="A41" sqref="A41"/>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630</v>
      </c>
      <c r="B3" s="47"/>
      <c r="C3" s="47"/>
      <c r="D3" s="47"/>
      <c r="E3" s="47"/>
      <c r="F3" s="47"/>
      <c r="G3" s="47"/>
      <c r="H3" s="47"/>
      <c r="I3" s="47"/>
      <c r="J3" s="47"/>
    </row>
    <row r="4" spans="1:10" ht="15.75" thickBot="1">
      <c r="A4" s="14" t="s">
        <v>363</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75" customHeight="1" thickBot="1">
      <c r="A7" s="295"/>
      <c r="B7" s="41" t="s">
        <v>12</v>
      </c>
      <c r="C7" s="42" t="s">
        <v>13</v>
      </c>
      <c r="D7" s="285"/>
      <c r="E7" s="285"/>
      <c r="F7" s="285"/>
      <c r="G7" s="285"/>
      <c r="H7" s="285"/>
      <c r="I7" s="285"/>
      <c r="J7" s="285"/>
    </row>
    <row r="8" spans="1:10" ht="26.25" thickBot="1">
      <c r="A8" s="41">
        <v>1</v>
      </c>
      <c r="B8" s="17" t="s">
        <v>99</v>
      </c>
      <c r="C8" s="17"/>
      <c r="D8" s="15"/>
      <c r="E8" s="44" t="s">
        <v>14</v>
      </c>
      <c r="F8" s="45">
        <v>1500</v>
      </c>
      <c r="G8" s="15">
        <f>PRODUCT(D8*F8)</f>
        <v>0</v>
      </c>
      <c r="H8" s="15"/>
      <c r="I8" s="15">
        <f>G8*1.08</f>
        <v>0</v>
      </c>
      <c r="J8" s="15"/>
    </row>
    <row r="9" spans="1:10" ht="63" customHeight="1" thickBot="1">
      <c r="A9" s="41">
        <v>2</v>
      </c>
      <c r="B9" s="17" t="s">
        <v>364</v>
      </c>
      <c r="C9" s="17"/>
      <c r="D9" s="15"/>
      <c r="E9" s="44" t="s">
        <v>14</v>
      </c>
      <c r="F9" s="45">
        <v>5</v>
      </c>
      <c r="G9" s="15">
        <f aca="true" t="shared" si="0" ref="G9:G41">PRODUCT(D9*F9)</f>
        <v>0</v>
      </c>
      <c r="H9" s="15"/>
      <c r="I9" s="15">
        <f aca="true" t="shared" si="1" ref="I9:I41">G9*1.08</f>
        <v>0</v>
      </c>
      <c r="J9" s="15"/>
    </row>
    <row r="10" spans="1:10" ht="26.25" thickBot="1">
      <c r="A10" s="41">
        <v>3</v>
      </c>
      <c r="B10" s="17" t="s">
        <v>100</v>
      </c>
      <c r="C10" s="17"/>
      <c r="D10" s="15"/>
      <c r="E10" s="44" t="s">
        <v>14</v>
      </c>
      <c r="F10" s="45">
        <v>20</v>
      </c>
      <c r="G10" s="15">
        <f t="shared" si="0"/>
        <v>0</v>
      </c>
      <c r="H10" s="15"/>
      <c r="I10" s="15">
        <f t="shared" si="1"/>
        <v>0</v>
      </c>
      <c r="J10" s="15"/>
    </row>
    <row r="11" spans="1:10" ht="26.25" thickBot="1">
      <c r="A11" s="41">
        <v>4</v>
      </c>
      <c r="B11" s="17" t="s">
        <v>81</v>
      </c>
      <c r="C11" s="17"/>
      <c r="D11" s="15"/>
      <c r="E11" s="44" t="s">
        <v>14</v>
      </c>
      <c r="F11" s="45">
        <v>30</v>
      </c>
      <c r="G11" s="15">
        <f t="shared" si="0"/>
        <v>0</v>
      </c>
      <c r="H11" s="15"/>
      <c r="I11" s="15">
        <f t="shared" si="1"/>
        <v>0</v>
      </c>
      <c r="J11" s="15"/>
    </row>
    <row r="12" spans="1:10" ht="26.25" thickBot="1">
      <c r="A12" s="41">
        <v>5</v>
      </c>
      <c r="B12" s="17" t="s">
        <v>98</v>
      </c>
      <c r="C12" s="17"/>
      <c r="D12" s="15"/>
      <c r="E12" s="44" t="s">
        <v>14</v>
      </c>
      <c r="F12" s="45">
        <v>40</v>
      </c>
      <c r="G12" s="15">
        <f t="shared" si="0"/>
        <v>0</v>
      </c>
      <c r="H12" s="15"/>
      <c r="I12" s="15">
        <f t="shared" si="1"/>
        <v>0</v>
      </c>
      <c r="J12" s="15"/>
    </row>
    <row r="13" spans="1:10" ht="30" customHeight="1" thickBot="1">
      <c r="A13" s="41">
        <v>6</v>
      </c>
      <c r="B13" s="17" t="s">
        <v>632</v>
      </c>
      <c r="C13" s="17"/>
      <c r="D13" s="15"/>
      <c r="E13" s="44" t="s">
        <v>14</v>
      </c>
      <c r="F13" s="45">
        <v>250</v>
      </c>
      <c r="G13" s="15">
        <f t="shared" si="0"/>
        <v>0</v>
      </c>
      <c r="H13" s="15"/>
      <c r="I13" s="15">
        <f t="shared" si="1"/>
        <v>0</v>
      </c>
      <c r="J13" s="15"/>
    </row>
    <row r="14" spans="1:10" ht="24" customHeight="1" thickBot="1">
      <c r="A14" s="41">
        <v>7</v>
      </c>
      <c r="B14" s="17" t="s">
        <v>633</v>
      </c>
      <c r="C14" s="17"/>
      <c r="D14" s="15"/>
      <c r="E14" s="44" t="s">
        <v>15</v>
      </c>
      <c r="F14" s="45">
        <v>300</v>
      </c>
      <c r="G14" s="15">
        <f t="shared" si="0"/>
        <v>0</v>
      </c>
      <c r="H14" s="15"/>
      <c r="I14" s="15">
        <f t="shared" si="1"/>
        <v>0</v>
      </c>
      <c r="J14" s="15"/>
    </row>
    <row r="15" spans="1:10" ht="15.75" thickBot="1">
      <c r="A15" s="41">
        <v>8</v>
      </c>
      <c r="B15" s="17" t="s">
        <v>634</v>
      </c>
      <c r="C15" s="17"/>
      <c r="D15" s="15"/>
      <c r="E15" s="44" t="s">
        <v>14</v>
      </c>
      <c r="F15" s="45">
        <v>100</v>
      </c>
      <c r="G15" s="15">
        <f t="shared" si="0"/>
        <v>0</v>
      </c>
      <c r="H15" s="15"/>
      <c r="I15" s="15">
        <f t="shared" si="1"/>
        <v>0</v>
      </c>
      <c r="J15" s="15"/>
    </row>
    <row r="16" spans="1:10" ht="26.25" thickBot="1">
      <c r="A16" s="41">
        <v>9</v>
      </c>
      <c r="B16" s="17" t="s">
        <v>635</v>
      </c>
      <c r="C16" s="17"/>
      <c r="D16" s="15"/>
      <c r="E16" s="44" t="s">
        <v>14</v>
      </c>
      <c r="F16" s="45">
        <v>70</v>
      </c>
      <c r="G16" s="15">
        <f t="shared" si="0"/>
        <v>0</v>
      </c>
      <c r="H16" s="15"/>
      <c r="I16" s="15">
        <f t="shared" si="1"/>
        <v>0</v>
      </c>
      <c r="J16" s="15"/>
    </row>
    <row r="17" spans="1:10" ht="26.25" thickBot="1">
      <c r="A17" s="41">
        <v>10</v>
      </c>
      <c r="B17" s="17" t="s">
        <v>636</v>
      </c>
      <c r="C17" s="17"/>
      <c r="D17" s="15"/>
      <c r="E17" s="44" t="s">
        <v>14</v>
      </c>
      <c r="F17" s="45">
        <v>30</v>
      </c>
      <c r="G17" s="15">
        <f t="shared" si="0"/>
        <v>0</v>
      </c>
      <c r="H17" s="15"/>
      <c r="I17" s="15">
        <f t="shared" si="1"/>
        <v>0</v>
      </c>
      <c r="J17" s="15"/>
    </row>
    <row r="18" spans="1:10" ht="15.75" thickBot="1">
      <c r="A18" s="41">
        <v>11</v>
      </c>
      <c r="B18" s="17" t="s">
        <v>82</v>
      </c>
      <c r="C18" s="17"/>
      <c r="D18" s="15"/>
      <c r="E18" s="44" t="s">
        <v>14</v>
      </c>
      <c r="F18" s="45">
        <v>10</v>
      </c>
      <c r="G18" s="15">
        <f t="shared" si="0"/>
        <v>0</v>
      </c>
      <c r="H18" s="15"/>
      <c r="I18" s="15">
        <f t="shared" si="1"/>
        <v>0</v>
      </c>
      <c r="J18" s="15"/>
    </row>
    <row r="19" spans="1:10" ht="15.75" thickBot="1">
      <c r="A19" s="41">
        <v>12</v>
      </c>
      <c r="B19" s="17" t="s">
        <v>637</v>
      </c>
      <c r="C19" s="17"/>
      <c r="D19" s="15"/>
      <c r="E19" s="44" t="s">
        <v>14</v>
      </c>
      <c r="F19" s="45">
        <v>20</v>
      </c>
      <c r="G19" s="15">
        <f t="shared" si="0"/>
        <v>0</v>
      </c>
      <c r="H19" s="15"/>
      <c r="I19" s="15">
        <f t="shared" si="1"/>
        <v>0</v>
      </c>
      <c r="J19" s="15"/>
    </row>
    <row r="20" spans="1:10" ht="15.75" thickBot="1">
      <c r="A20" s="41">
        <v>13</v>
      </c>
      <c r="B20" s="17" t="s">
        <v>638</v>
      </c>
      <c r="C20" s="17"/>
      <c r="D20" s="15"/>
      <c r="E20" s="44" t="s">
        <v>15</v>
      </c>
      <c r="F20" s="45">
        <v>100</v>
      </c>
      <c r="G20" s="15">
        <f t="shared" si="0"/>
        <v>0</v>
      </c>
      <c r="H20" s="15"/>
      <c r="I20" s="15">
        <f t="shared" si="1"/>
        <v>0</v>
      </c>
      <c r="J20" s="15"/>
    </row>
    <row r="21" spans="1:10" ht="15.75" thickBot="1">
      <c r="A21" s="41">
        <v>14</v>
      </c>
      <c r="B21" s="17" t="s">
        <v>83</v>
      </c>
      <c r="C21" s="17"/>
      <c r="D21" s="15"/>
      <c r="E21" s="44" t="s">
        <v>14</v>
      </c>
      <c r="F21" s="45">
        <v>10</v>
      </c>
      <c r="G21" s="15">
        <f t="shared" si="0"/>
        <v>0</v>
      </c>
      <c r="H21" s="15"/>
      <c r="I21" s="15">
        <f t="shared" si="1"/>
        <v>0</v>
      </c>
      <c r="J21" s="15"/>
    </row>
    <row r="22" spans="1:10" ht="15.75" thickBot="1">
      <c r="A22" s="41">
        <v>15</v>
      </c>
      <c r="B22" s="17" t="s">
        <v>639</v>
      </c>
      <c r="C22" s="17"/>
      <c r="D22" s="15"/>
      <c r="E22" s="44" t="s">
        <v>14</v>
      </c>
      <c r="F22" s="45">
        <v>400</v>
      </c>
      <c r="G22" s="15">
        <f t="shared" si="0"/>
        <v>0</v>
      </c>
      <c r="H22" s="15"/>
      <c r="I22" s="15">
        <f t="shared" si="1"/>
        <v>0</v>
      </c>
      <c r="J22" s="15"/>
    </row>
    <row r="23" spans="1:10" ht="15.75" thickBot="1">
      <c r="A23" s="41">
        <v>16</v>
      </c>
      <c r="B23" s="17" t="s">
        <v>640</v>
      </c>
      <c r="C23" s="17"/>
      <c r="D23" s="15"/>
      <c r="E23" s="44" t="s">
        <v>14</v>
      </c>
      <c r="F23" s="45">
        <v>300</v>
      </c>
      <c r="G23" s="15">
        <f t="shared" si="0"/>
        <v>0</v>
      </c>
      <c r="H23" s="15"/>
      <c r="I23" s="15">
        <f t="shared" si="1"/>
        <v>0</v>
      </c>
      <c r="J23" s="15"/>
    </row>
    <row r="24" spans="1:10" ht="15.75" thickBot="1">
      <c r="A24" s="41">
        <v>17</v>
      </c>
      <c r="B24" s="17" t="s">
        <v>84</v>
      </c>
      <c r="C24" s="17"/>
      <c r="D24" s="15"/>
      <c r="E24" s="44" t="s">
        <v>14</v>
      </c>
      <c r="F24" s="45">
        <v>20</v>
      </c>
      <c r="G24" s="15">
        <f t="shared" si="0"/>
        <v>0</v>
      </c>
      <c r="H24" s="15"/>
      <c r="I24" s="15">
        <f t="shared" si="1"/>
        <v>0</v>
      </c>
      <c r="J24" s="15"/>
    </row>
    <row r="25" spans="1:10" ht="15.75" thickBot="1">
      <c r="A25" s="41">
        <v>18</v>
      </c>
      <c r="B25" s="17" t="s">
        <v>85</v>
      </c>
      <c r="C25" s="17"/>
      <c r="D25" s="15"/>
      <c r="E25" s="44" t="s">
        <v>14</v>
      </c>
      <c r="F25" s="45">
        <v>10</v>
      </c>
      <c r="G25" s="15">
        <f t="shared" si="0"/>
        <v>0</v>
      </c>
      <c r="H25" s="15"/>
      <c r="I25" s="15">
        <f t="shared" si="1"/>
        <v>0</v>
      </c>
      <c r="J25" s="15"/>
    </row>
    <row r="26" spans="1:10" ht="15.75" thickBot="1">
      <c r="A26" s="41">
        <v>19</v>
      </c>
      <c r="B26" s="17" t="s">
        <v>86</v>
      </c>
      <c r="C26" s="17"/>
      <c r="D26" s="15"/>
      <c r="E26" s="44" t="s">
        <v>15</v>
      </c>
      <c r="F26" s="45">
        <v>10</v>
      </c>
      <c r="G26" s="15">
        <f t="shared" si="0"/>
        <v>0</v>
      </c>
      <c r="H26" s="15"/>
      <c r="I26" s="15">
        <f t="shared" si="1"/>
        <v>0</v>
      </c>
      <c r="J26" s="15"/>
    </row>
    <row r="27" spans="1:10" ht="15.75" thickBot="1">
      <c r="A27" s="41">
        <v>20</v>
      </c>
      <c r="B27" s="17" t="s">
        <v>87</v>
      </c>
      <c r="C27" s="17"/>
      <c r="D27" s="15"/>
      <c r="E27" s="44" t="s">
        <v>14</v>
      </c>
      <c r="F27" s="45">
        <v>20</v>
      </c>
      <c r="G27" s="15">
        <f t="shared" si="0"/>
        <v>0</v>
      </c>
      <c r="H27" s="15"/>
      <c r="I27" s="15">
        <f t="shared" si="1"/>
        <v>0</v>
      </c>
      <c r="J27" s="15"/>
    </row>
    <row r="28" spans="1:10" ht="15.75" thickBot="1">
      <c r="A28" s="41">
        <v>21</v>
      </c>
      <c r="B28" s="17" t="s">
        <v>88</v>
      </c>
      <c r="C28" s="17"/>
      <c r="D28" s="15"/>
      <c r="E28" s="44" t="s">
        <v>14</v>
      </c>
      <c r="F28" s="45">
        <v>20</v>
      </c>
      <c r="G28" s="15">
        <f t="shared" si="0"/>
        <v>0</v>
      </c>
      <c r="H28" s="15"/>
      <c r="I28" s="15">
        <f t="shared" si="1"/>
        <v>0</v>
      </c>
      <c r="J28" s="15"/>
    </row>
    <row r="29" spans="1:10" ht="15.75" thickBot="1">
      <c r="A29" s="41">
        <v>22</v>
      </c>
      <c r="B29" s="17" t="s">
        <v>89</v>
      </c>
      <c r="C29" s="17"/>
      <c r="D29" s="15"/>
      <c r="E29" s="44" t="s">
        <v>14</v>
      </c>
      <c r="F29" s="45">
        <v>20</v>
      </c>
      <c r="G29" s="15">
        <f t="shared" si="0"/>
        <v>0</v>
      </c>
      <c r="H29" s="15"/>
      <c r="I29" s="15">
        <f t="shared" si="1"/>
        <v>0</v>
      </c>
      <c r="J29" s="15"/>
    </row>
    <row r="30" spans="1:10" ht="15.75" thickBot="1">
      <c r="A30" s="41">
        <v>23</v>
      </c>
      <c r="B30" s="17" t="s">
        <v>90</v>
      </c>
      <c r="C30" s="17"/>
      <c r="D30" s="15"/>
      <c r="E30" s="44" t="s">
        <v>14</v>
      </c>
      <c r="F30" s="45">
        <v>5</v>
      </c>
      <c r="G30" s="15">
        <f t="shared" si="0"/>
        <v>0</v>
      </c>
      <c r="H30" s="15"/>
      <c r="I30" s="15">
        <f t="shared" si="1"/>
        <v>0</v>
      </c>
      <c r="J30" s="15"/>
    </row>
    <row r="31" spans="1:10" ht="15.75" thickBot="1">
      <c r="A31" s="41">
        <v>24</v>
      </c>
      <c r="B31" s="17" t="s">
        <v>91</v>
      </c>
      <c r="C31" s="17"/>
      <c r="D31" s="15"/>
      <c r="E31" s="44" t="s">
        <v>15</v>
      </c>
      <c r="F31" s="45">
        <v>5</v>
      </c>
      <c r="G31" s="15">
        <f t="shared" si="0"/>
        <v>0</v>
      </c>
      <c r="H31" s="15"/>
      <c r="I31" s="15">
        <f t="shared" si="1"/>
        <v>0</v>
      </c>
      <c r="J31" s="15"/>
    </row>
    <row r="32" spans="1:10" ht="15.75" thickBot="1">
      <c r="A32" s="41">
        <v>25</v>
      </c>
      <c r="B32" s="17" t="s">
        <v>92</v>
      </c>
      <c r="C32" s="17"/>
      <c r="D32" s="15"/>
      <c r="E32" s="44" t="s">
        <v>14</v>
      </c>
      <c r="F32" s="45">
        <v>5</v>
      </c>
      <c r="G32" s="15">
        <f t="shared" si="0"/>
        <v>0</v>
      </c>
      <c r="H32" s="15"/>
      <c r="I32" s="15">
        <f t="shared" si="1"/>
        <v>0</v>
      </c>
      <c r="J32" s="15"/>
    </row>
    <row r="33" spans="1:10" ht="15.75" thickBot="1">
      <c r="A33" s="41">
        <v>26</v>
      </c>
      <c r="B33" s="17" t="s">
        <v>93</v>
      </c>
      <c r="C33" s="17"/>
      <c r="D33" s="15"/>
      <c r="E33" s="44" t="s">
        <v>14</v>
      </c>
      <c r="F33" s="45">
        <v>10</v>
      </c>
      <c r="G33" s="15">
        <f t="shared" si="0"/>
        <v>0</v>
      </c>
      <c r="H33" s="15"/>
      <c r="I33" s="15">
        <f t="shared" si="1"/>
        <v>0</v>
      </c>
      <c r="J33" s="15"/>
    </row>
    <row r="34" spans="1:10" ht="15.75" thickBot="1">
      <c r="A34" s="41">
        <v>27</v>
      </c>
      <c r="B34" s="17" t="s">
        <v>180</v>
      </c>
      <c r="C34" s="17"/>
      <c r="D34" s="15"/>
      <c r="E34" s="44" t="s">
        <v>14</v>
      </c>
      <c r="F34" s="45">
        <v>5</v>
      </c>
      <c r="G34" s="15">
        <f t="shared" si="0"/>
        <v>0</v>
      </c>
      <c r="H34" s="15"/>
      <c r="I34" s="15">
        <f t="shared" si="1"/>
        <v>0</v>
      </c>
      <c r="J34" s="15"/>
    </row>
    <row r="35" spans="1:10" ht="15.75" thickBot="1">
      <c r="A35" s="41">
        <v>28</v>
      </c>
      <c r="B35" s="17" t="s">
        <v>94</v>
      </c>
      <c r="C35" s="17"/>
      <c r="D35" s="15"/>
      <c r="E35" s="44" t="s">
        <v>14</v>
      </c>
      <c r="F35" s="45">
        <v>5</v>
      </c>
      <c r="G35" s="15">
        <f t="shared" si="0"/>
        <v>0</v>
      </c>
      <c r="H35" s="15"/>
      <c r="I35" s="15">
        <f t="shared" si="1"/>
        <v>0</v>
      </c>
      <c r="J35" s="15"/>
    </row>
    <row r="36" spans="1:10" ht="15.75" thickBot="1">
      <c r="A36" s="41">
        <v>29</v>
      </c>
      <c r="B36" s="17" t="s">
        <v>95</v>
      </c>
      <c r="C36" s="17"/>
      <c r="D36" s="15"/>
      <c r="E36" s="44" t="s">
        <v>14</v>
      </c>
      <c r="F36" s="45">
        <v>5</v>
      </c>
      <c r="G36" s="15">
        <f t="shared" si="0"/>
        <v>0</v>
      </c>
      <c r="H36" s="15"/>
      <c r="I36" s="15">
        <f t="shared" si="1"/>
        <v>0</v>
      </c>
      <c r="J36" s="15"/>
    </row>
    <row r="37" spans="1:10" ht="15.75" thickBot="1">
      <c r="A37" s="41">
        <v>30</v>
      </c>
      <c r="B37" s="17" t="s">
        <v>96</v>
      </c>
      <c r="C37" s="17"/>
      <c r="D37" s="15"/>
      <c r="E37" s="44" t="s">
        <v>14</v>
      </c>
      <c r="F37" s="45">
        <v>5</v>
      </c>
      <c r="G37" s="15">
        <f t="shared" si="0"/>
        <v>0</v>
      </c>
      <c r="H37" s="15"/>
      <c r="I37" s="15">
        <f t="shared" si="1"/>
        <v>0</v>
      </c>
      <c r="J37" s="15"/>
    </row>
    <row r="38" spans="1:10" ht="15.75" thickBot="1">
      <c r="A38" s="41">
        <v>31</v>
      </c>
      <c r="B38" s="17" t="s">
        <v>97</v>
      </c>
      <c r="C38" s="17"/>
      <c r="D38" s="15"/>
      <c r="E38" s="44" t="s">
        <v>14</v>
      </c>
      <c r="F38" s="114">
        <v>2</v>
      </c>
      <c r="G38" s="15">
        <f t="shared" si="0"/>
        <v>0</v>
      </c>
      <c r="H38" s="15"/>
      <c r="I38" s="15">
        <f t="shared" si="1"/>
        <v>0</v>
      </c>
      <c r="J38" s="15"/>
    </row>
    <row r="39" spans="1:10" ht="15" customHeight="1" thickBot="1">
      <c r="A39" s="41">
        <v>32</v>
      </c>
      <c r="B39" s="61" t="s">
        <v>317</v>
      </c>
      <c r="C39" s="17"/>
      <c r="D39" s="49"/>
      <c r="E39" s="44" t="s">
        <v>14</v>
      </c>
      <c r="F39" s="45">
        <v>5</v>
      </c>
      <c r="G39" s="15">
        <f t="shared" si="0"/>
        <v>0</v>
      </c>
      <c r="H39" s="15"/>
      <c r="I39" s="15">
        <f t="shared" si="1"/>
        <v>0</v>
      </c>
      <c r="J39" s="17"/>
    </row>
    <row r="40" spans="1:10" ht="18.75" customHeight="1" thickBot="1">
      <c r="A40" s="41">
        <v>33</v>
      </c>
      <c r="B40" s="61" t="s">
        <v>318</v>
      </c>
      <c r="C40" s="17"/>
      <c r="D40" s="49"/>
      <c r="E40" s="44" t="s">
        <v>14</v>
      </c>
      <c r="F40" s="45">
        <v>5</v>
      </c>
      <c r="G40" s="15">
        <f t="shared" si="0"/>
        <v>0</v>
      </c>
      <c r="H40" s="15"/>
      <c r="I40" s="15">
        <f t="shared" si="1"/>
        <v>0</v>
      </c>
      <c r="J40" s="17"/>
    </row>
    <row r="41" spans="1:10" ht="36" customHeight="1" thickBot="1">
      <c r="A41" s="41">
        <v>34</v>
      </c>
      <c r="B41" s="61" t="s">
        <v>320</v>
      </c>
      <c r="C41" s="17"/>
      <c r="D41" s="15"/>
      <c r="E41" s="44" t="s">
        <v>21</v>
      </c>
      <c r="F41" s="45">
        <v>5</v>
      </c>
      <c r="G41" s="15">
        <f t="shared" si="0"/>
        <v>0</v>
      </c>
      <c r="H41" s="15"/>
      <c r="I41" s="15">
        <f t="shared" si="1"/>
        <v>0</v>
      </c>
      <c r="J41" s="17"/>
    </row>
    <row r="42" spans="1:10" ht="15.75" thickBot="1">
      <c r="A42" s="289"/>
      <c r="B42" s="290"/>
      <c r="C42" s="290"/>
      <c r="D42" s="290"/>
      <c r="E42" s="291"/>
      <c r="F42" s="16" t="s">
        <v>17</v>
      </c>
      <c r="G42" s="15">
        <f>SUM(G8:G41)</f>
        <v>0</v>
      </c>
      <c r="H42" s="15"/>
      <c r="I42" s="15">
        <f>SUM(I8:I41)</f>
        <v>0</v>
      </c>
      <c r="J42" s="15"/>
    </row>
  </sheetData>
  <sheetProtection/>
  <mergeCells count="11">
    <mergeCell ref="B5:C5"/>
    <mergeCell ref="A6:A7"/>
    <mergeCell ref="B6:C6"/>
    <mergeCell ref="D6:D7"/>
    <mergeCell ref="E6:E7"/>
    <mergeCell ref="G6:G7"/>
    <mergeCell ref="H6:H7"/>
    <mergeCell ref="I6:I7"/>
    <mergeCell ref="J6:J7"/>
    <mergeCell ref="F6:F7"/>
    <mergeCell ref="A42:E42"/>
  </mergeCells>
  <printOptions/>
  <pageMargins left="0.7086614173228347" right="0.7086614173228347" top="0.7480314960629921" bottom="0.7480314960629921" header="0.31496062992125984" footer="0.31496062992125984"/>
  <pageSetup orientation="landscape" paperSize="9" scale="51" r:id="rId1"/>
</worksheet>
</file>

<file path=xl/worksheets/sheet21.xml><?xml version="1.0" encoding="utf-8"?>
<worksheet xmlns="http://schemas.openxmlformats.org/spreadsheetml/2006/main" xmlns:r="http://schemas.openxmlformats.org/officeDocument/2006/relationships">
  <sheetPr>
    <tabColor rgb="FF00B050"/>
  </sheetPr>
  <dimension ref="A1:J34"/>
  <sheetViews>
    <sheetView view="pageBreakPreview" zoomScale="67" zoomScaleNormal="70" zoomScaleSheetLayoutView="67" zoomScalePageLayoutView="0" workbookViewId="0" topLeftCell="A4">
      <selection activeCell="I30" sqref="I30"/>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631</v>
      </c>
      <c r="B3" s="47"/>
      <c r="C3" s="47"/>
      <c r="D3" s="47"/>
      <c r="E3" s="47"/>
      <c r="F3" s="47"/>
      <c r="G3" s="47"/>
      <c r="H3" s="47"/>
      <c r="I3" s="47"/>
      <c r="J3" s="47"/>
    </row>
    <row r="4" spans="1:10" ht="15.75" thickBot="1">
      <c r="A4" s="14" t="s">
        <v>362</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 customHeight="1" thickBot="1">
      <c r="A7" s="295"/>
      <c r="B7" s="41" t="s">
        <v>12</v>
      </c>
      <c r="C7" s="42" t="s">
        <v>13</v>
      </c>
      <c r="D7" s="285"/>
      <c r="E7" s="285"/>
      <c r="F7" s="285"/>
      <c r="G7" s="285"/>
      <c r="H7" s="285"/>
      <c r="I7" s="285"/>
      <c r="J7" s="285"/>
    </row>
    <row r="8" spans="1:10" ht="39" thickBot="1">
      <c r="A8" s="41"/>
      <c r="B8" s="43" t="s">
        <v>67</v>
      </c>
      <c r="C8" s="286" t="s">
        <v>522</v>
      </c>
      <c r="D8" s="287"/>
      <c r="E8" s="287"/>
      <c r="F8" s="287"/>
      <c r="G8" s="287"/>
      <c r="H8" s="287"/>
      <c r="I8" s="287"/>
      <c r="J8" s="288"/>
    </row>
    <row r="9" spans="1:10" ht="15.75" thickBot="1">
      <c r="A9" s="41">
        <v>1</v>
      </c>
      <c r="B9" s="61" t="s">
        <v>73</v>
      </c>
      <c r="C9" s="17"/>
      <c r="D9" s="15"/>
      <c r="E9" s="44" t="s">
        <v>22</v>
      </c>
      <c r="F9" s="45">
        <v>10</v>
      </c>
      <c r="G9" s="15">
        <f aca="true" t="shared" si="0" ref="G9:G32">PRODUCT(D9*F9)</f>
        <v>0</v>
      </c>
      <c r="H9" s="15"/>
      <c r="I9" s="15">
        <f>G9*1.08</f>
        <v>0</v>
      </c>
      <c r="J9" s="17"/>
    </row>
    <row r="10" spans="1:10" ht="15.75" thickBot="1">
      <c r="A10" s="41">
        <v>2</v>
      </c>
      <c r="B10" s="61" t="s">
        <v>181</v>
      </c>
      <c r="C10" s="17"/>
      <c r="D10" s="49"/>
      <c r="E10" s="44" t="s">
        <v>22</v>
      </c>
      <c r="F10" s="45">
        <v>2</v>
      </c>
      <c r="G10" s="15">
        <f t="shared" si="0"/>
        <v>0</v>
      </c>
      <c r="H10" s="15"/>
      <c r="I10" s="15">
        <f aca="true" t="shared" si="1" ref="I10:I18">G10*1.08</f>
        <v>0</v>
      </c>
      <c r="J10" s="17"/>
    </row>
    <row r="11" spans="1:10" ht="15.75" thickBot="1">
      <c r="A11" s="41">
        <v>3</v>
      </c>
      <c r="B11" s="61" t="s">
        <v>68</v>
      </c>
      <c r="C11" s="17"/>
      <c r="D11" s="15"/>
      <c r="E11" s="44" t="s">
        <v>22</v>
      </c>
      <c r="F11" s="45">
        <v>10</v>
      </c>
      <c r="G11" s="15">
        <f t="shared" si="0"/>
        <v>0</v>
      </c>
      <c r="H11" s="15"/>
      <c r="I11" s="15">
        <f t="shared" si="1"/>
        <v>0</v>
      </c>
      <c r="J11" s="17"/>
    </row>
    <row r="12" spans="1:10" ht="15.75" thickBot="1">
      <c r="A12" s="41">
        <v>4</v>
      </c>
      <c r="B12" s="61" t="s">
        <v>182</v>
      </c>
      <c r="C12" s="17"/>
      <c r="D12" s="49"/>
      <c r="E12" s="44" t="s">
        <v>22</v>
      </c>
      <c r="F12" s="45">
        <v>2</v>
      </c>
      <c r="G12" s="15">
        <f t="shared" si="0"/>
        <v>0</v>
      </c>
      <c r="H12" s="15"/>
      <c r="I12" s="15">
        <f t="shared" si="1"/>
        <v>0</v>
      </c>
      <c r="J12" s="17"/>
    </row>
    <row r="13" spans="1:10" ht="15.75" thickBot="1">
      <c r="A13" s="41">
        <v>5</v>
      </c>
      <c r="B13" s="61" t="s">
        <v>69</v>
      </c>
      <c r="C13" s="17"/>
      <c r="D13" s="15"/>
      <c r="E13" s="44" t="s">
        <v>22</v>
      </c>
      <c r="F13" s="45">
        <v>10</v>
      </c>
      <c r="G13" s="15">
        <f t="shared" si="0"/>
        <v>0</v>
      </c>
      <c r="H13" s="15"/>
      <c r="I13" s="15">
        <f t="shared" si="1"/>
        <v>0</v>
      </c>
      <c r="J13" s="17"/>
    </row>
    <row r="14" spans="1:10" ht="15.75" thickBot="1">
      <c r="A14" s="41">
        <v>6</v>
      </c>
      <c r="B14" s="61" t="s">
        <v>183</v>
      </c>
      <c r="C14" s="17"/>
      <c r="D14" s="49"/>
      <c r="E14" s="44" t="s">
        <v>22</v>
      </c>
      <c r="F14" s="45">
        <v>2</v>
      </c>
      <c r="G14" s="15">
        <f t="shared" si="0"/>
        <v>0</v>
      </c>
      <c r="H14" s="15"/>
      <c r="I14" s="15">
        <f t="shared" si="1"/>
        <v>0</v>
      </c>
      <c r="J14" s="17"/>
    </row>
    <row r="15" spans="1:10" ht="15.75" thickBot="1">
      <c r="A15" s="41">
        <v>7</v>
      </c>
      <c r="B15" s="61" t="s">
        <v>70</v>
      </c>
      <c r="C15" s="17"/>
      <c r="D15" s="15"/>
      <c r="E15" s="44" t="s">
        <v>22</v>
      </c>
      <c r="F15" s="45">
        <v>20</v>
      </c>
      <c r="G15" s="15">
        <f t="shared" si="0"/>
        <v>0</v>
      </c>
      <c r="H15" s="15"/>
      <c r="I15" s="15">
        <f t="shared" si="1"/>
        <v>0</v>
      </c>
      <c r="J15" s="17"/>
    </row>
    <row r="16" spans="1:10" ht="15.75" thickBot="1">
      <c r="A16" s="41">
        <v>8</v>
      </c>
      <c r="B16" s="61" t="s">
        <v>184</v>
      </c>
      <c r="C16" s="17" t="s">
        <v>61</v>
      </c>
      <c r="D16" s="49"/>
      <c r="E16" s="44" t="s">
        <v>22</v>
      </c>
      <c r="F16" s="45">
        <v>4</v>
      </c>
      <c r="G16" s="15">
        <f t="shared" si="0"/>
        <v>0</v>
      </c>
      <c r="H16" s="15"/>
      <c r="I16" s="15">
        <f t="shared" si="1"/>
        <v>0</v>
      </c>
      <c r="J16" s="17"/>
    </row>
    <row r="17" spans="1:10" ht="15.75" thickBot="1">
      <c r="A17" s="41">
        <v>9</v>
      </c>
      <c r="B17" s="61" t="s">
        <v>71</v>
      </c>
      <c r="C17" s="17"/>
      <c r="D17" s="15"/>
      <c r="E17" s="44" t="s">
        <v>22</v>
      </c>
      <c r="F17" s="89">
        <v>20</v>
      </c>
      <c r="G17" s="15">
        <f t="shared" si="0"/>
        <v>0</v>
      </c>
      <c r="H17" s="15"/>
      <c r="I17" s="15">
        <f t="shared" si="1"/>
        <v>0</v>
      </c>
      <c r="J17" s="17"/>
    </row>
    <row r="18" spans="1:10" ht="15.75" thickBot="1">
      <c r="A18" s="41">
        <v>10</v>
      </c>
      <c r="B18" s="61" t="s">
        <v>185</v>
      </c>
      <c r="C18" s="109"/>
      <c r="D18" s="110"/>
      <c r="E18" s="44" t="s">
        <v>22</v>
      </c>
      <c r="F18" s="111">
        <v>4</v>
      </c>
      <c r="G18" s="15">
        <f t="shared" si="0"/>
        <v>0</v>
      </c>
      <c r="H18" s="112"/>
      <c r="I18" s="15">
        <f t="shared" si="1"/>
        <v>0</v>
      </c>
      <c r="J18" s="113"/>
    </row>
    <row r="19" spans="1:10" ht="66" customHeight="1" thickBot="1">
      <c r="A19" s="41"/>
      <c r="B19" s="61" t="s">
        <v>72</v>
      </c>
      <c r="C19" s="335"/>
      <c r="D19" s="287"/>
      <c r="E19" s="287"/>
      <c r="F19" s="287"/>
      <c r="G19" s="287"/>
      <c r="H19" s="287"/>
      <c r="I19" s="287"/>
      <c r="J19" s="288"/>
    </row>
    <row r="20" spans="1:10" ht="15.75" thickBot="1">
      <c r="A20" s="41">
        <v>11</v>
      </c>
      <c r="B20" s="61" t="s">
        <v>74</v>
      </c>
      <c r="C20" s="17"/>
      <c r="D20" s="15"/>
      <c r="E20" s="44" t="s">
        <v>22</v>
      </c>
      <c r="F20" s="89">
        <v>10</v>
      </c>
      <c r="G20" s="15">
        <f t="shared" si="0"/>
        <v>0</v>
      </c>
      <c r="H20" s="15"/>
      <c r="I20" s="15">
        <f>G20*1.08</f>
        <v>0</v>
      </c>
      <c r="J20" s="17"/>
    </row>
    <row r="21" spans="1:10" ht="15.75" thickBot="1">
      <c r="A21" s="41">
        <v>12</v>
      </c>
      <c r="B21" s="61" t="s">
        <v>186</v>
      </c>
      <c r="C21" s="17"/>
      <c r="D21" s="49"/>
      <c r="E21" s="44" t="s">
        <v>22</v>
      </c>
      <c r="F21" s="89">
        <v>2</v>
      </c>
      <c r="G21" s="15">
        <f t="shared" si="0"/>
        <v>0</v>
      </c>
      <c r="H21" s="15"/>
      <c r="I21" s="15">
        <f aca="true" t="shared" si="2" ref="I21:I32">G21*1.08</f>
        <v>0</v>
      </c>
      <c r="J21" s="17"/>
    </row>
    <row r="22" spans="1:10" ht="15.75" thickBot="1">
      <c r="A22" s="41">
        <v>13</v>
      </c>
      <c r="B22" s="61" t="s">
        <v>75</v>
      </c>
      <c r="C22" s="17"/>
      <c r="D22" s="15"/>
      <c r="E22" s="44" t="s">
        <v>22</v>
      </c>
      <c r="F22" s="89">
        <v>10</v>
      </c>
      <c r="G22" s="15">
        <f t="shared" si="0"/>
        <v>0</v>
      </c>
      <c r="H22" s="15"/>
      <c r="I22" s="15">
        <f t="shared" si="2"/>
        <v>0</v>
      </c>
      <c r="J22" s="17"/>
    </row>
    <row r="23" spans="1:10" ht="15.75" thickBot="1">
      <c r="A23" s="41">
        <v>14</v>
      </c>
      <c r="B23" s="61" t="s">
        <v>187</v>
      </c>
      <c r="C23" s="17"/>
      <c r="D23" s="49"/>
      <c r="E23" s="44" t="s">
        <v>22</v>
      </c>
      <c r="F23" s="89">
        <v>2</v>
      </c>
      <c r="G23" s="15">
        <f t="shared" si="0"/>
        <v>0</v>
      </c>
      <c r="H23" s="15"/>
      <c r="I23" s="15">
        <f t="shared" si="2"/>
        <v>0</v>
      </c>
      <c r="J23" s="17"/>
    </row>
    <row r="24" spans="1:10" ht="15.75" thickBot="1">
      <c r="A24" s="41">
        <v>15</v>
      </c>
      <c r="B24" s="61" t="s">
        <v>76</v>
      </c>
      <c r="C24" s="17"/>
      <c r="D24" s="15"/>
      <c r="E24" s="44" t="s">
        <v>22</v>
      </c>
      <c r="F24" s="89">
        <v>10</v>
      </c>
      <c r="G24" s="15">
        <f t="shared" si="0"/>
        <v>0</v>
      </c>
      <c r="H24" s="15"/>
      <c r="I24" s="15">
        <f t="shared" si="2"/>
        <v>0</v>
      </c>
      <c r="J24" s="17"/>
    </row>
    <row r="25" spans="1:10" ht="15.75" thickBot="1">
      <c r="A25" s="41">
        <v>16</v>
      </c>
      <c r="B25" s="61" t="s">
        <v>188</v>
      </c>
      <c r="C25" s="17"/>
      <c r="D25" s="49"/>
      <c r="E25" s="44" t="s">
        <v>22</v>
      </c>
      <c r="F25" s="89">
        <v>2</v>
      </c>
      <c r="G25" s="15">
        <f t="shared" si="0"/>
        <v>0</v>
      </c>
      <c r="H25" s="15"/>
      <c r="I25" s="15">
        <f t="shared" si="2"/>
        <v>0</v>
      </c>
      <c r="J25" s="17"/>
    </row>
    <row r="26" spans="1:10" ht="15.75" thickBot="1">
      <c r="A26" s="41">
        <v>17</v>
      </c>
      <c r="B26" s="61" t="s">
        <v>77</v>
      </c>
      <c r="C26" s="17"/>
      <c r="D26" s="15"/>
      <c r="E26" s="44" t="s">
        <v>22</v>
      </c>
      <c r="F26" s="89">
        <v>20</v>
      </c>
      <c r="G26" s="15">
        <f t="shared" si="0"/>
        <v>0</v>
      </c>
      <c r="H26" s="15"/>
      <c r="I26" s="15">
        <f t="shared" si="2"/>
        <v>0</v>
      </c>
      <c r="J26" s="17"/>
    </row>
    <row r="27" spans="1:10" ht="15.75" thickBot="1">
      <c r="A27" s="41">
        <v>18</v>
      </c>
      <c r="B27" s="61" t="s">
        <v>189</v>
      </c>
      <c r="C27" s="17"/>
      <c r="D27" s="49"/>
      <c r="E27" s="44" t="s">
        <v>22</v>
      </c>
      <c r="F27" s="89">
        <v>4</v>
      </c>
      <c r="G27" s="15">
        <f t="shared" si="0"/>
        <v>0</v>
      </c>
      <c r="H27" s="15"/>
      <c r="I27" s="15">
        <f t="shared" si="2"/>
        <v>0</v>
      </c>
      <c r="J27" s="17"/>
    </row>
    <row r="28" spans="1:10" ht="15.75" thickBot="1">
      <c r="A28" s="41">
        <v>19</v>
      </c>
      <c r="B28" s="61" t="s">
        <v>78</v>
      </c>
      <c r="C28" s="17"/>
      <c r="D28" s="49"/>
      <c r="E28" s="44" t="s">
        <v>22</v>
      </c>
      <c r="F28" s="89">
        <v>20</v>
      </c>
      <c r="G28" s="15">
        <f t="shared" si="0"/>
        <v>0</v>
      </c>
      <c r="H28" s="15"/>
      <c r="I28" s="15">
        <f t="shared" si="2"/>
        <v>0</v>
      </c>
      <c r="J28" s="17"/>
    </row>
    <row r="29" spans="1:10" ht="15.75" thickBot="1">
      <c r="A29" s="41">
        <v>20</v>
      </c>
      <c r="B29" s="61" t="s">
        <v>190</v>
      </c>
      <c r="C29" s="17"/>
      <c r="D29" s="49"/>
      <c r="E29" s="44" t="s">
        <v>22</v>
      </c>
      <c r="F29" s="89">
        <v>2</v>
      </c>
      <c r="G29" s="15">
        <f t="shared" si="0"/>
        <v>0</v>
      </c>
      <c r="H29" s="15"/>
      <c r="I29" s="15">
        <f t="shared" si="2"/>
        <v>0</v>
      </c>
      <c r="J29" s="17"/>
    </row>
    <row r="30" spans="1:10" ht="39.75" thickBot="1">
      <c r="A30" s="41">
        <v>21</v>
      </c>
      <c r="B30" s="61" t="s">
        <v>79</v>
      </c>
      <c r="C30" s="17"/>
      <c r="D30" s="15"/>
      <c r="E30" s="44" t="s">
        <v>22</v>
      </c>
      <c r="F30" s="89">
        <v>5</v>
      </c>
      <c r="G30" s="15">
        <f t="shared" si="0"/>
        <v>0</v>
      </c>
      <c r="H30" s="15"/>
      <c r="I30" s="15">
        <f t="shared" si="2"/>
        <v>0</v>
      </c>
      <c r="J30" s="17"/>
    </row>
    <row r="31" spans="1:10" ht="39.75" thickBot="1">
      <c r="A31" s="41">
        <v>22</v>
      </c>
      <c r="B31" s="61" t="s">
        <v>650</v>
      </c>
      <c r="C31" s="17"/>
      <c r="D31" s="15"/>
      <c r="E31" s="44"/>
      <c r="F31" s="89">
        <v>2</v>
      </c>
      <c r="G31" s="15">
        <f t="shared" si="0"/>
        <v>0</v>
      </c>
      <c r="H31" s="15"/>
      <c r="I31" s="15">
        <f t="shared" si="2"/>
        <v>0</v>
      </c>
      <c r="J31" s="17"/>
    </row>
    <row r="32" spans="1:10" ht="27" thickBot="1">
      <c r="A32" s="41">
        <v>23</v>
      </c>
      <c r="B32" s="61" t="s">
        <v>80</v>
      </c>
      <c r="C32" s="17" t="s">
        <v>61</v>
      </c>
      <c r="D32" s="15"/>
      <c r="E32" s="44" t="s">
        <v>22</v>
      </c>
      <c r="F32" s="89">
        <v>30</v>
      </c>
      <c r="G32" s="15">
        <f t="shared" si="0"/>
        <v>0</v>
      </c>
      <c r="H32" s="15"/>
      <c r="I32" s="15">
        <f t="shared" si="2"/>
        <v>0</v>
      </c>
      <c r="J32" s="17"/>
    </row>
    <row r="33" spans="1:10" ht="22.5" customHeight="1" thickBot="1">
      <c r="A33" s="286" t="s">
        <v>487</v>
      </c>
      <c r="B33" s="287"/>
      <c r="C33" s="287"/>
      <c r="D33" s="287"/>
      <c r="E33" s="287"/>
      <c r="F33" s="287"/>
      <c r="G33" s="287"/>
      <c r="H33" s="287"/>
      <c r="I33" s="287"/>
      <c r="J33" s="288"/>
    </row>
    <row r="34" spans="1:10" ht="15.75" thickBot="1">
      <c r="A34" s="289"/>
      <c r="B34" s="290"/>
      <c r="C34" s="290"/>
      <c r="D34" s="290"/>
      <c r="E34" s="291"/>
      <c r="F34" s="16" t="s">
        <v>17</v>
      </c>
      <c r="G34" s="15">
        <f>SUM(G8:G32)</f>
        <v>0</v>
      </c>
      <c r="H34" s="15"/>
      <c r="I34" s="15">
        <f>SUM(I9:I18,I20:I32)</f>
        <v>0</v>
      </c>
      <c r="J34" s="17"/>
    </row>
  </sheetData>
  <sheetProtection/>
  <mergeCells count="14">
    <mergeCell ref="H6:H7"/>
    <mergeCell ref="I6:I7"/>
    <mergeCell ref="J6:J7"/>
    <mergeCell ref="A33:J33"/>
    <mergeCell ref="A34:E34"/>
    <mergeCell ref="C8:J8"/>
    <mergeCell ref="C19:J19"/>
    <mergeCell ref="G6:G7"/>
    <mergeCell ref="B5:C5"/>
    <mergeCell ref="A6:A7"/>
    <mergeCell ref="B6:C6"/>
    <mergeCell ref="D6:D7"/>
    <mergeCell ref="E6:E7"/>
    <mergeCell ref="F6:F7"/>
  </mergeCells>
  <printOptions/>
  <pageMargins left="0.7086614173228347" right="0.7086614173228347" top="0.7480314960629921" bottom="0.7480314960629921" header="0.31496062992125984" footer="0.31496062992125984"/>
  <pageSetup orientation="landscape" paperSize="9" scale="53" r:id="rId3"/>
  <legacyDrawing r:id="rId2"/>
</worksheet>
</file>

<file path=xl/worksheets/sheet22.xml><?xml version="1.0" encoding="utf-8"?>
<worksheet xmlns="http://schemas.openxmlformats.org/spreadsheetml/2006/main" xmlns:r="http://schemas.openxmlformats.org/officeDocument/2006/relationships">
  <sheetPr>
    <tabColor rgb="FF00B050"/>
  </sheetPr>
  <dimension ref="A1:J15"/>
  <sheetViews>
    <sheetView view="pageBreakPreview" zoomScale="80" zoomScaleNormal="70" zoomScaleSheetLayoutView="80" zoomScalePageLayoutView="0" workbookViewId="0" topLeftCell="A1">
      <selection activeCell="A9" sqref="A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651</v>
      </c>
      <c r="B3" s="47"/>
      <c r="C3" s="47"/>
      <c r="D3" s="47"/>
      <c r="E3" s="47"/>
      <c r="F3" s="47"/>
      <c r="G3" s="47"/>
      <c r="H3" s="47"/>
      <c r="I3" s="47"/>
      <c r="J3" s="47"/>
    </row>
    <row r="4" spans="1:10" ht="15.75" thickBot="1">
      <c r="A4" s="14" t="s">
        <v>475</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3" customHeight="1" thickBot="1">
      <c r="A7" s="295"/>
      <c r="B7" s="41" t="s">
        <v>12</v>
      </c>
      <c r="C7" s="42" t="s">
        <v>13</v>
      </c>
      <c r="D7" s="285"/>
      <c r="E7" s="285"/>
      <c r="F7" s="285"/>
      <c r="G7" s="285"/>
      <c r="H7" s="285"/>
      <c r="I7" s="285"/>
      <c r="J7" s="285"/>
    </row>
    <row r="8" spans="1:10" ht="15.75" thickBot="1">
      <c r="A8" s="59" t="s">
        <v>202</v>
      </c>
      <c r="B8" s="18" t="s">
        <v>203</v>
      </c>
      <c r="C8" s="42"/>
      <c r="D8" s="88"/>
      <c r="E8" s="34" t="s">
        <v>14</v>
      </c>
      <c r="F8" s="108">
        <v>50</v>
      </c>
      <c r="G8" s="15">
        <f>PRODUCT(D8*F8)</f>
        <v>0</v>
      </c>
      <c r="H8" s="34"/>
      <c r="I8" s="34">
        <f>G8*1.08</f>
        <v>0</v>
      </c>
      <c r="J8" s="34"/>
    </row>
    <row r="9" spans="1:10" ht="78" customHeight="1" thickBot="1">
      <c r="A9" s="41">
        <v>2</v>
      </c>
      <c r="B9" s="43" t="s">
        <v>312</v>
      </c>
      <c r="C9" s="17"/>
      <c r="D9" s="49"/>
      <c r="E9" s="44" t="s">
        <v>14</v>
      </c>
      <c r="F9" s="45">
        <v>250</v>
      </c>
      <c r="G9" s="15">
        <f>PRODUCT(D9*F9)</f>
        <v>0</v>
      </c>
      <c r="H9" s="15"/>
      <c r="I9" s="40">
        <f>G9*1.08</f>
        <v>0</v>
      </c>
      <c r="J9" s="17"/>
    </row>
    <row r="10" spans="1:10" ht="22.5" customHeight="1" thickBot="1">
      <c r="A10" s="286"/>
      <c r="B10" s="287"/>
      <c r="C10" s="287"/>
      <c r="D10" s="287"/>
      <c r="E10" s="287"/>
      <c r="F10" s="287"/>
      <c r="G10" s="287"/>
      <c r="H10" s="287"/>
      <c r="I10" s="287"/>
      <c r="J10" s="288"/>
    </row>
    <row r="11" spans="1:10" ht="15.75" thickBot="1">
      <c r="A11" s="289"/>
      <c r="B11" s="290"/>
      <c r="C11" s="290"/>
      <c r="D11" s="290"/>
      <c r="E11" s="291"/>
      <c r="F11" s="16" t="s">
        <v>17</v>
      </c>
      <c r="G11" s="15">
        <f>SUM(G8:G9)</f>
        <v>0</v>
      </c>
      <c r="H11" s="15"/>
      <c r="I11" s="15">
        <f>SUM(I8:I9)</f>
        <v>0</v>
      </c>
      <c r="J11" s="17"/>
    </row>
    <row r="12" spans="1:10" ht="15">
      <c r="A12" s="47"/>
      <c r="B12" s="47"/>
      <c r="C12" s="47"/>
      <c r="D12" s="47"/>
      <c r="E12" s="47"/>
      <c r="F12" s="47"/>
      <c r="G12" s="47"/>
      <c r="H12" s="47"/>
      <c r="I12" s="47"/>
      <c r="J12" s="47"/>
    </row>
    <row r="13" spans="1:10" ht="15">
      <c r="A13" s="47"/>
      <c r="B13" s="47"/>
      <c r="C13" s="47"/>
      <c r="D13" s="47"/>
      <c r="E13" s="47"/>
      <c r="F13" s="47"/>
      <c r="G13" s="47"/>
      <c r="H13" s="47"/>
      <c r="I13" s="47"/>
      <c r="J13" s="47"/>
    </row>
    <row r="14" spans="1:10" ht="15">
      <c r="A14" s="47"/>
      <c r="B14" s="47"/>
      <c r="C14" s="47"/>
      <c r="D14" s="47"/>
      <c r="E14" s="47"/>
      <c r="F14" s="47"/>
      <c r="G14" s="47"/>
      <c r="H14" s="47"/>
      <c r="I14" s="47"/>
      <c r="J14" s="47"/>
    </row>
    <row r="15" spans="1:10" ht="15">
      <c r="A15" s="47"/>
      <c r="B15" s="47"/>
      <c r="C15" s="47"/>
      <c r="D15" s="47"/>
      <c r="E15" s="47"/>
      <c r="F15" s="47"/>
      <c r="G15" s="47"/>
      <c r="H15" s="47"/>
      <c r="I15" s="47"/>
      <c r="J15" s="47"/>
    </row>
  </sheetData>
  <sheetProtection/>
  <mergeCells count="12">
    <mergeCell ref="G6:G7"/>
    <mergeCell ref="H6:H7"/>
    <mergeCell ref="I6:I7"/>
    <mergeCell ref="J6:J7"/>
    <mergeCell ref="A10:J10"/>
    <mergeCell ref="F6:F7"/>
    <mergeCell ref="A11:E11"/>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3.xml><?xml version="1.0" encoding="utf-8"?>
<worksheet xmlns="http://schemas.openxmlformats.org/spreadsheetml/2006/main" xmlns:r="http://schemas.openxmlformats.org/officeDocument/2006/relationships">
  <sheetPr>
    <tabColor rgb="FF00B050"/>
  </sheetPr>
  <dimension ref="A1:J30"/>
  <sheetViews>
    <sheetView view="pageBreakPreview" zoomScale="72" zoomScaleNormal="70" zoomScaleSheetLayoutView="72" zoomScalePageLayoutView="0" workbookViewId="0" topLeftCell="A1">
      <selection activeCell="H9" sqref="H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652</v>
      </c>
      <c r="B3" s="47"/>
      <c r="C3" s="47"/>
      <c r="D3" s="47"/>
      <c r="E3" s="47"/>
      <c r="F3" s="47"/>
      <c r="G3" s="47"/>
      <c r="H3" s="47"/>
      <c r="I3" s="47"/>
      <c r="J3" s="47"/>
    </row>
    <row r="4" spans="1:10" ht="15.75" thickBot="1">
      <c r="A4" s="14" t="s">
        <v>361</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2.25" customHeight="1" thickBot="1">
      <c r="A7" s="295"/>
      <c r="B7" s="41" t="s">
        <v>12</v>
      </c>
      <c r="C7" s="42" t="s">
        <v>13</v>
      </c>
      <c r="D7" s="285"/>
      <c r="E7" s="285"/>
      <c r="F7" s="285"/>
      <c r="G7" s="285"/>
      <c r="H7" s="285"/>
      <c r="I7" s="285"/>
      <c r="J7" s="285"/>
    </row>
    <row r="8" spans="1:10" ht="15.75" thickBot="1">
      <c r="A8" s="41">
        <v>1</v>
      </c>
      <c r="B8" s="43" t="s">
        <v>62</v>
      </c>
      <c r="C8" s="17"/>
      <c r="D8" s="15"/>
      <c r="E8" s="44" t="s">
        <v>21</v>
      </c>
      <c r="F8" s="45">
        <v>40</v>
      </c>
      <c r="G8" s="15">
        <f aca="true" t="shared" si="0" ref="G8:G20">PRODUCT(D8*F8)</f>
        <v>0</v>
      </c>
      <c r="H8" s="15"/>
      <c r="I8" s="15">
        <f>G8*1.08</f>
        <v>0</v>
      </c>
      <c r="J8" s="17"/>
    </row>
    <row r="9" spans="1:10" ht="15.75" thickBot="1">
      <c r="A9" s="41">
        <v>2</v>
      </c>
      <c r="B9" s="61" t="s">
        <v>63</v>
      </c>
      <c r="C9" s="17"/>
      <c r="D9" s="15"/>
      <c r="E9" s="44" t="s">
        <v>21</v>
      </c>
      <c r="F9" s="45">
        <v>60</v>
      </c>
      <c r="G9" s="15">
        <f t="shared" si="0"/>
        <v>0</v>
      </c>
      <c r="H9" s="15"/>
      <c r="I9" s="15">
        <f aca="true" t="shared" si="1" ref="I9:I20">G9*1.08</f>
        <v>0</v>
      </c>
      <c r="J9" s="17"/>
    </row>
    <row r="10" spans="1:10" ht="15.75" thickBot="1">
      <c r="A10" s="41">
        <v>3</v>
      </c>
      <c r="B10" s="61" t="s">
        <v>64</v>
      </c>
      <c r="C10" s="17"/>
      <c r="D10" s="15"/>
      <c r="E10" s="44" t="s">
        <v>21</v>
      </c>
      <c r="F10" s="45">
        <v>30</v>
      </c>
      <c r="G10" s="15">
        <f t="shared" si="0"/>
        <v>0</v>
      </c>
      <c r="H10" s="15"/>
      <c r="I10" s="15">
        <f t="shared" si="1"/>
        <v>0</v>
      </c>
      <c r="J10" s="17"/>
    </row>
    <row r="11" spans="1:10" ht="15.75" thickBot="1">
      <c r="A11" s="41">
        <v>4</v>
      </c>
      <c r="B11" s="61" t="s">
        <v>65</v>
      </c>
      <c r="C11" s="17"/>
      <c r="D11" s="15"/>
      <c r="E11" s="44" t="s">
        <v>21</v>
      </c>
      <c r="F11" s="45">
        <v>30</v>
      </c>
      <c r="G11" s="15">
        <f t="shared" si="0"/>
        <v>0</v>
      </c>
      <c r="H11" s="15"/>
      <c r="I11" s="15">
        <f t="shared" si="1"/>
        <v>0</v>
      </c>
      <c r="J11" s="17"/>
    </row>
    <row r="12" spans="1:10" ht="15.75" thickBot="1">
      <c r="A12" s="41">
        <v>5</v>
      </c>
      <c r="B12" s="61" t="s">
        <v>112</v>
      </c>
      <c r="C12" s="17"/>
      <c r="D12" s="15"/>
      <c r="E12" s="44" t="s">
        <v>21</v>
      </c>
      <c r="F12" s="45">
        <v>60</v>
      </c>
      <c r="G12" s="15">
        <f t="shared" si="0"/>
        <v>0</v>
      </c>
      <c r="H12" s="15"/>
      <c r="I12" s="15">
        <f t="shared" si="1"/>
        <v>0</v>
      </c>
      <c r="J12" s="17"/>
    </row>
    <row r="13" spans="1:10" ht="15.75" thickBot="1">
      <c r="A13" s="41">
        <v>6</v>
      </c>
      <c r="B13" s="61" t="s">
        <v>113</v>
      </c>
      <c r="C13" s="17"/>
      <c r="D13" s="15"/>
      <c r="E13" s="44" t="s">
        <v>21</v>
      </c>
      <c r="F13" s="45">
        <v>40</v>
      </c>
      <c r="G13" s="15">
        <f t="shared" si="0"/>
        <v>0</v>
      </c>
      <c r="H13" s="15"/>
      <c r="I13" s="15">
        <f t="shared" si="1"/>
        <v>0</v>
      </c>
      <c r="J13" s="17"/>
    </row>
    <row r="14" spans="1:10" ht="15.75" thickBot="1">
      <c r="A14" s="41">
        <v>7</v>
      </c>
      <c r="B14" s="94" t="s">
        <v>114</v>
      </c>
      <c r="C14" s="17"/>
      <c r="D14" s="95"/>
      <c r="E14" s="44" t="s">
        <v>21</v>
      </c>
      <c r="F14" s="96">
        <v>200</v>
      </c>
      <c r="G14" s="15">
        <f t="shared" si="0"/>
        <v>0</v>
      </c>
      <c r="H14" s="15"/>
      <c r="I14" s="15">
        <f t="shared" si="1"/>
        <v>0</v>
      </c>
      <c r="J14" s="17"/>
    </row>
    <row r="15" spans="1:10" ht="39.75" thickBot="1">
      <c r="A15" s="97">
        <v>8</v>
      </c>
      <c r="B15" s="98" t="s">
        <v>278</v>
      </c>
      <c r="C15" s="99"/>
      <c r="D15" s="100"/>
      <c r="E15" s="44" t="s">
        <v>21</v>
      </c>
      <c r="F15" s="101">
        <v>3</v>
      </c>
      <c r="G15" s="15">
        <f t="shared" si="0"/>
        <v>0</v>
      </c>
      <c r="H15" s="102"/>
      <c r="I15" s="15">
        <f t="shared" si="1"/>
        <v>0</v>
      </c>
      <c r="J15" s="17"/>
    </row>
    <row r="16" spans="1:10" ht="15.75" thickBot="1">
      <c r="A16" s="97" t="s">
        <v>277</v>
      </c>
      <c r="B16" s="98" t="s">
        <v>279</v>
      </c>
      <c r="C16" s="103"/>
      <c r="D16" s="100"/>
      <c r="E16" s="44" t="s">
        <v>21</v>
      </c>
      <c r="F16" s="101">
        <v>12</v>
      </c>
      <c r="G16" s="15">
        <f t="shared" si="0"/>
        <v>0</v>
      </c>
      <c r="H16" s="102"/>
      <c r="I16" s="15">
        <f t="shared" si="1"/>
        <v>0</v>
      </c>
      <c r="J16" s="17"/>
    </row>
    <row r="17" spans="1:10" ht="15.75" thickBot="1">
      <c r="A17" s="97">
        <v>9</v>
      </c>
      <c r="B17" s="98" t="s">
        <v>280</v>
      </c>
      <c r="C17" s="104"/>
      <c r="D17" s="35"/>
      <c r="E17" s="44" t="s">
        <v>21</v>
      </c>
      <c r="F17" s="101">
        <v>5</v>
      </c>
      <c r="G17" s="15">
        <f t="shared" si="0"/>
        <v>0</v>
      </c>
      <c r="H17" s="102"/>
      <c r="I17" s="15">
        <f t="shared" si="1"/>
        <v>0</v>
      </c>
      <c r="J17" s="17"/>
    </row>
    <row r="18" spans="1:10" ht="15.75" thickBot="1">
      <c r="A18" s="97">
        <v>10</v>
      </c>
      <c r="B18" s="98" t="s">
        <v>281</v>
      </c>
      <c r="C18" s="104"/>
      <c r="D18" s="35"/>
      <c r="E18" s="44" t="s">
        <v>21</v>
      </c>
      <c r="F18" s="101">
        <v>5</v>
      </c>
      <c r="G18" s="15">
        <f t="shared" si="0"/>
        <v>0</v>
      </c>
      <c r="H18" s="102"/>
      <c r="I18" s="15">
        <f t="shared" si="1"/>
        <v>0</v>
      </c>
      <c r="J18" s="17"/>
    </row>
    <row r="19" spans="1:10" ht="15.75" thickBot="1">
      <c r="A19" s="97">
        <v>11</v>
      </c>
      <c r="B19" s="98" t="s">
        <v>283</v>
      </c>
      <c r="C19" s="105"/>
      <c r="D19" s="35"/>
      <c r="E19" s="44" t="s">
        <v>21</v>
      </c>
      <c r="F19" s="101">
        <v>20</v>
      </c>
      <c r="G19" s="15">
        <f t="shared" si="0"/>
        <v>0</v>
      </c>
      <c r="H19" s="102"/>
      <c r="I19" s="15">
        <f t="shared" si="1"/>
        <v>0</v>
      </c>
      <c r="J19" s="17"/>
    </row>
    <row r="20" spans="1:10" ht="15.75" thickBot="1">
      <c r="A20" s="45">
        <v>12</v>
      </c>
      <c r="B20" s="106" t="s">
        <v>284</v>
      </c>
      <c r="C20" s="104"/>
      <c r="D20" s="107"/>
      <c r="E20" s="44" t="s">
        <v>21</v>
      </c>
      <c r="F20" s="101">
        <v>20</v>
      </c>
      <c r="G20" s="15">
        <f t="shared" si="0"/>
        <v>0</v>
      </c>
      <c r="H20" s="15"/>
      <c r="I20" s="15">
        <f t="shared" si="1"/>
        <v>0</v>
      </c>
      <c r="J20" s="17"/>
    </row>
    <row r="21" spans="1:10" ht="22.5" customHeight="1" thickBot="1">
      <c r="A21" s="286" t="s">
        <v>310</v>
      </c>
      <c r="B21" s="287"/>
      <c r="C21" s="341"/>
      <c r="D21" s="287"/>
      <c r="E21" s="287"/>
      <c r="F21" s="341"/>
      <c r="G21" s="287"/>
      <c r="H21" s="287"/>
      <c r="I21" s="287"/>
      <c r="J21" s="288"/>
    </row>
    <row r="22" spans="1:10" ht="15.75" thickBot="1">
      <c r="A22" s="289"/>
      <c r="B22" s="290"/>
      <c r="C22" s="290"/>
      <c r="D22" s="290"/>
      <c r="E22" s="291"/>
      <c r="F22" s="16" t="s">
        <v>17</v>
      </c>
      <c r="G22" s="15">
        <f>SUM(G8:G20)</f>
        <v>0</v>
      </c>
      <c r="H22" s="15"/>
      <c r="I22" s="15">
        <f>SUM(I8:I20)</f>
        <v>0</v>
      </c>
      <c r="J22" s="17"/>
    </row>
    <row r="30" ht="15">
      <c r="B30" t="s">
        <v>282</v>
      </c>
    </row>
  </sheetData>
  <sheetProtection/>
  <mergeCells count="12">
    <mergeCell ref="G6:G7"/>
    <mergeCell ref="H6:H7"/>
    <mergeCell ref="I6:I7"/>
    <mergeCell ref="J6:J7"/>
    <mergeCell ref="A21:J21"/>
    <mergeCell ref="F6:F7"/>
    <mergeCell ref="A22:E22"/>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4.xml><?xml version="1.0" encoding="utf-8"?>
<worksheet xmlns="http://schemas.openxmlformats.org/spreadsheetml/2006/main" xmlns:r="http://schemas.openxmlformats.org/officeDocument/2006/relationships">
  <sheetPr>
    <tabColor rgb="FF00B050"/>
  </sheetPr>
  <dimension ref="A1:J22"/>
  <sheetViews>
    <sheetView view="pageBreakPreview" zoomScale="80" zoomScaleNormal="70" zoomScaleSheetLayoutView="80" zoomScalePageLayoutView="0" workbookViewId="0" topLeftCell="A1">
      <selection activeCell="A20" sqref="A20"/>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653</v>
      </c>
      <c r="B3" s="47"/>
      <c r="C3" s="47"/>
      <c r="D3" s="47"/>
      <c r="E3" s="47"/>
      <c r="F3" s="47"/>
      <c r="G3" s="47"/>
      <c r="H3" s="47"/>
      <c r="I3" s="47"/>
      <c r="J3" s="47"/>
    </row>
    <row r="4" spans="1:10" ht="15.75" thickBot="1">
      <c r="A4" s="14" t="s">
        <v>360</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30"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15.75" thickBot="1">
      <c r="A8" s="59"/>
      <c r="B8" s="45" t="s">
        <v>161</v>
      </c>
      <c r="C8" s="42"/>
      <c r="D8" s="34"/>
      <c r="E8" s="34"/>
      <c r="F8" s="34"/>
      <c r="G8" s="34"/>
      <c r="H8" s="34"/>
      <c r="I8" s="34"/>
      <c r="J8" s="34"/>
    </row>
    <row r="9" spans="1:10" ht="15.75" thickBot="1">
      <c r="A9" s="41">
        <v>1</v>
      </c>
      <c r="B9" s="43" t="s">
        <v>191</v>
      </c>
      <c r="C9" s="17"/>
      <c r="D9" s="15"/>
      <c r="E9" s="44" t="s">
        <v>21</v>
      </c>
      <c r="F9" s="45">
        <v>30</v>
      </c>
      <c r="G9" s="15">
        <f aca="true" t="shared" si="0" ref="G9:G20">PRODUCT(D9*F9)</f>
        <v>0</v>
      </c>
      <c r="H9" s="15"/>
      <c r="I9" s="15">
        <f>G9*1.08</f>
        <v>0</v>
      </c>
      <c r="J9" s="17"/>
    </row>
    <row r="10" spans="1:10" ht="15.75" thickBot="1">
      <c r="A10" s="41">
        <v>2</v>
      </c>
      <c r="B10" s="61" t="s">
        <v>192</v>
      </c>
      <c r="C10" s="17"/>
      <c r="D10" s="15"/>
      <c r="E10" s="44" t="s">
        <v>21</v>
      </c>
      <c r="F10" s="45">
        <v>30</v>
      </c>
      <c r="G10" s="15">
        <f t="shared" si="0"/>
        <v>0</v>
      </c>
      <c r="H10" s="15"/>
      <c r="I10" s="15">
        <f aca="true" t="shared" si="1" ref="I10:I20">G10*1.08</f>
        <v>0</v>
      </c>
      <c r="J10" s="17"/>
    </row>
    <row r="11" spans="1:10" ht="15.75" thickBot="1">
      <c r="A11" s="41">
        <v>3</v>
      </c>
      <c r="B11" s="61" t="s">
        <v>193</v>
      </c>
      <c r="C11" s="17"/>
      <c r="D11" s="15"/>
      <c r="E11" s="44" t="s">
        <v>21</v>
      </c>
      <c r="F11" s="45">
        <v>30</v>
      </c>
      <c r="G11" s="15">
        <f t="shared" si="0"/>
        <v>0</v>
      </c>
      <c r="H11" s="15"/>
      <c r="I11" s="15">
        <f t="shared" si="1"/>
        <v>0</v>
      </c>
      <c r="J11" s="17"/>
    </row>
    <row r="12" spans="1:10" ht="15.75" thickBot="1">
      <c r="A12" s="41">
        <v>4</v>
      </c>
      <c r="B12" s="61" t="s">
        <v>194</v>
      </c>
      <c r="C12" s="17"/>
      <c r="D12" s="15"/>
      <c r="E12" s="44" t="s">
        <v>21</v>
      </c>
      <c r="F12" s="45">
        <v>20</v>
      </c>
      <c r="G12" s="15">
        <f t="shared" si="0"/>
        <v>0</v>
      </c>
      <c r="H12" s="15"/>
      <c r="I12" s="15">
        <f t="shared" si="1"/>
        <v>0</v>
      </c>
      <c r="J12" s="17"/>
    </row>
    <row r="13" spans="1:10" ht="33" customHeight="1" thickBot="1">
      <c r="A13" s="41">
        <v>5</v>
      </c>
      <c r="B13" s="61" t="s">
        <v>195</v>
      </c>
      <c r="C13" s="17"/>
      <c r="D13" s="15"/>
      <c r="E13" s="44" t="s">
        <v>21</v>
      </c>
      <c r="F13" s="45">
        <v>40</v>
      </c>
      <c r="G13" s="15">
        <f t="shared" si="0"/>
        <v>0</v>
      </c>
      <c r="H13" s="15"/>
      <c r="I13" s="15">
        <f t="shared" si="1"/>
        <v>0</v>
      </c>
      <c r="J13" s="17"/>
    </row>
    <row r="14" spans="1:10" ht="15.75" thickBot="1">
      <c r="A14" s="41">
        <v>6</v>
      </c>
      <c r="B14" s="93" t="s">
        <v>196</v>
      </c>
      <c r="C14" s="17"/>
      <c r="D14" s="49"/>
      <c r="E14" s="44" t="s">
        <v>21</v>
      </c>
      <c r="F14" s="53">
        <v>10</v>
      </c>
      <c r="G14" s="15">
        <f t="shared" si="0"/>
        <v>0</v>
      </c>
      <c r="H14" s="15"/>
      <c r="I14" s="15">
        <f t="shared" si="1"/>
        <v>0</v>
      </c>
      <c r="J14" s="17"/>
    </row>
    <row r="15" spans="1:10" ht="15.75" thickBot="1">
      <c r="A15" s="41">
        <v>7</v>
      </c>
      <c r="B15" s="93" t="s">
        <v>197</v>
      </c>
      <c r="C15" s="17"/>
      <c r="D15" s="49"/>
      <c r="E15" s="44" t="s">
        <v>21</v>
      </c>
      <c r="F15" s="53">
        <v>30</v>
      </c>
      <c r="G15" s="15">
        <f t="shared" si="0"/>
        <v>0</v>
      </c>
      <c r="H15" s="15"/>
      <c r="I15" s="15">
        <f t="shared" si="1"/>
        <v>0</v>
      </c>
      <c r="J15" s="17"/>
    </row>
    <row r="16" spans="1:10" ht="15.75" thickBot="1">
      <c r="A16" s="41">
        <v>8</v>
      </c>
      <c r="B16" s="93" t="s">
        <v>198</v>
      </c>
      <c r="C16" s="17"/>
      <c r="D16" s="49"/>
      <c r="E16" s="44" t="s">
        <v>21</v>
      </c>
      <c r="F16" s="53">
        <v>20</v>
      </c>
      <c r="G16" s="15">
        <f t="shared" si="0"/>
        <v>0</v>
      </c>
      <c r="H16" s="15"/>
      <c r="I16" s="15">
        <f t="shared" si="1"/>
        <v>0</v>
      </c>
      <c r="J16" s="17"/>
    </row>
    <row r="17" spans="1:10" ht="15.75" thickBot="1">
      <c r="A17" s="41">
        <v>9</v>
      </c>
      <c r="B17" s="93" t="s">
        <v>199</v>
      </c>
      <c r="C17" s="17"/>
      <c r="D17" s="49"/>
      <c r="E17" s="44" t="s">
        <v>21</v>
      </c>
      <c r="F17" s="53">
        <v>20</v>
      </c>
      <c r="G17" s="15">
        <f t="shared" si="0"/>
        <v>0</v>
      </c>
      <c r="H17" s="15"/>
      <c r="I17" s="15">
        <f t="shared" si="1"/>
        <v>0</v>
      </c>
      <c r="J17" s="17"/>
    </row>
    <row r="18" spans="1:10" ht="15.75" thickBot="1">
      <c r="A18" s="41">
        <v>10</v>
      </c>
      <c r="B18" s="93" t="s">
        <v>200</v>
      </c>
      <c r="C18" s="17"/>
      <c r="D18" s="49"/>
      <c r="E18" s="44" t="s">
        <v>21</v>
      </c>
      <c r="F18" s="53">
        <v>30</v>
      </c>
      <c r="G18" s="15">
        <f t="shared" si="0"/>
        <v>0</v>
      </c>
      <c r="H18" s="15"/>
      <c r="I18" s="15">
        <f t="shared" si="1"/>
        <v>0</v>
      </c>
      <c r="J18" s="17"/>
    </row>
    <row r="19" spans="1:10" ht="15.75" thickBot="1">
      <c r="A19" s="41">
        <v>11</v>
      </c>
      <c r="B19" s="93" t="s">
        <v>201</v>
      </c>
      <c r="C19" s="17"/>
      <c r="D19" s="49"/>
      <c r="E19" s="44" t="s">
        <v>21</v>
      </c>
      <c r="F19" s="53">
        <v>30</v>
      </c>
      <c r="G19" s="15">
        <f t="shared" si="0"/>
        <v>0</v>
      </c>
      <c r="H19" s="15"/>
      <c r="I19" s="15">
        <f t="shared" si="1"/>
        <v>0</v>
      </c>
      <c r="J19" s="17"/>
    </row>
    <row r="20" spans="1:10" s="217" customFormat="1" ht="27" thickBot="1">
      <c r="A20" s="222">
        <v>12</v>
      </c>
      <c r="B20" s="229" t="s">
        <v>162</v>
      </c>
      <c r="C20" s="226"/>
      <c r="D20" s="221"/>
      <c r="E20" s="227" t="s">
        <v>21</v>
      </c>
      <c r="F20" s="228">
        <v>10</v>
      </c>
      <c r="G20" s="221">
        <f t="shared" si="0"/>
        <v>0</v>
      </c>
      <c r="H20" s="221"/>
      <c r="I20" s="221">
        <f t="shared" si="1"/>
        <v>0</v>
      </c>
      <c r="J20" s="226"/>
    </row>
    <row r="21" spans="1:10" ht="22.5" customHeight="1" thickBot="1">
      <c r="A21" s="286" t="s">
        <v>487</v>
      </c>
      <c r="B21" s="287"/>
      <c r="C21" s="287"/>
      <c r="D21" s="287"/>
      <c r="E21" s="287"/>
      <c r="F21" s="287"/>
      <c r="G21" s="287"/>
      <c r="H21" s="287"/>
      <c r="I21" s="287"/>
      <c r="J21" s="288"/>
    </row>
    <row r="22" spans="1:10" ht="15.75" thickBot="1">
      <c r="A22" s="289"/>
      <c r="B22" s="290"/>
      <c r="C22" s="290"/>
      <c r="D22" s="290"/>
      <c r="E22" s="291"/>
      <c r="F22" s="16" t="s">
        <v>17</v>
      </c>
      <c r="G22" s="15">
        <f>SUM(G9:G20)</f>
        <v>0</v>
      </c>
      <c r="H22" s="15"/>
      <c r="I22" s="15">
        <f>SUM(I9:I20)</f>
        <v>0</v>
      </c>
      <c r="J22" s="17"/>
    </row>
  </sheetData>
  <sheetProtection/>
  <mergeCells count="12">
    <mergeCell ref="G6:G7"/>
    <mergeCell ref="H6:H7"/>
    <mergeCell ref="I6:I7"/>
    <mergeCell ref="J6:J7"/>
    <mergeCell ref="A21:J21"/>
    <mergeCell ref="F6:F7"/>
    <mergeCell ref="A22:E22"/>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5.xml><?xml version="1.0" encoding="utf-8"?>
<worksheet xmlns="http://schemas.openxmlformats.org/spreadsheetml/2006/main" xmlns:r="http://schemas.openxmlformats.org/officeDocument/2006/relationships">
  <sheetPr>
    <tabColor rgb="FF00B050"/>
  </sheetPr>
  <dimension ref="A2:J12"/>
  <sheetViews>
    <sheetView view="pageBreakPreview" zoomScale="60" zoomScaleNormal="70" zoomScalePageLayoutView="0" workbookViewId="0" topLeftCell="A1">
      <selection activeCell="H9" sqref="H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2" spans="1:10" ht="15">
      <c r="A2" s="47"/>
      <c r="B2" s="47"/>
      <c r="C2" s="47"/>
      <c r="D2" s="47"/>
      <c r="E2" s="47"/>
      <c r="F2" s="47"/>
      <c r="G2" s="47"/>
      <c r="H2" s="47"/>
      <c r="I2" s="47"/>
      <c r="J2" s="47"/>
    </row>
    <row r="3" spans="1:10" ht="15">
      <c r="A3" s="13" t="s">
        <v>641</v>
      </c>
      <c r="B3" s="47"/>
      <c r="C3" s="47"/>
      <c r="D3" s="47"/>
      <c r="E3" s="47"/>
      <c r="F3" s="47"/>
      <c r="G3" s="47"/>
      <c r="H3" s="47"/>
      <c r="I3" s="47"/>
      <c r="J3" s="47"/>
    </row>
    <row r="4" spans="1:10" ht="25.5" customHeight="1" thickBot="1">
      <c r="A4" s="14" t="s">
        <v>359</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44.25"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25.5" customHeight="1" thickBot="1">
      <c r="A8" s="41"/>
      <c r="B8" s="43" t="s">
        <v>136</v>
      </c>
      <c r="C8" s="335"/>
      <c r="D8" s="287"/>
      <c r="E8" s="287"/>
      <c r="F8" s="287"/>
      <c r="G8" s="287"/>
      <c r="H8" s="287"/>
      <c r="I8" s="287"/>
      <c r="J8" s="288"/>
    </row>
    <row r="9" spans="1:10" ht="27" customHeight="1" thickBot="1">
      <c r="A9" s="41">
        <v>1</v>
      </c>
      <c r="B9" s="43" t="s">
        <v>314</v>
      </c>
      <c r="C9" s="44">
        <v>0</v>
      </c>
      <c r="D9" s="15"/>
      <c r="E9" s="44" t="s">
        <v>21</v>
      </c>
      <c r="F9" s="45">
        <v>5</v>
      </c>
      <c r="G9" s="15">
        <f>PRODUCT(D9*F9)</f>
        <v>0</v>
      </c>
      <c r="H9" s="17"/>
      <c r="I9" s="17">
        <f>G9*1.08</f>
        <v>0</v>
      </c>
      <c r="J9" s="17"/>
    </row>
    <row r="10" spans="1:10" ht="26.25" customHeight="1" thickBot="1">
      <c r="A10" s="41">
        <v>2</v>
      </c>
      <c r="B10" s="43" t="s">
        <v>106</v>
      </c>
      <c r="C10" s="17">
        <v>0</v>
      </c>
      <c r="D10" s="15"/>
      <c r="E10" s="44" t="s">
        <v>21</v>
      </c>
      <c r="F10" s="45">
        <v>15</v>
      </c>
      <c r="G10" s="15">
        <f>PRODUCT(D10*F10)</f>
        <v>0</v>
      </c>
      <c r="H10" s="15"/>
      <c r="I10" s="17">
        <f>G10*1.08</f>
        <v>0</v>
      </c>
      <c r="J10" s="17"/>
    </row>
    <row r="11" spans="1:10" ht="22.5" customHeight="1" thickBot="1">
      <c r="A11" s="286" t="s">
        <v>487</v>
      </c>
      <c r="B11" s="287"/>
      <c r="C11" s="287"/>
      <c r="D11" s="287"/>
      <c r="E11" s="287"/>
      <c r="F11" s="287"/>
      <c r="G11" s="287"/>
      <c r="H11" s="287"/>
      <c r="I11" s="287"/>
      <c r="J11" s="288"/>
    </row>
    <row r="12" spans="1:10" ht="15.75" thickBot="1">
      <c r="A12" s="289"/>
      <c r="B12" s="290"/>
      <c r="C12" s="290"/>
      <c r="D12" s="290"/>
      <c r="E12" s="291"/>
      <c r="F12" s="16" t="s">
        <v>17</v>
      </c>
      <c r="G12" s="15">
        <f>SUM(G8:G10)</f>
        <v>0</v>
      </c>
      <c r="H12" s="15"/>
      <c r="I12" s="15">
        <f>SUM(I9:I10)</f>
        <v>0</v>
      </c>
      <c r="J12" s="17"/>
    </row>
  </sheetData>
  <sheetProtection/>
  <mergeCells count="13">
    <mergeCell ref="A12:E12"/>
    <mergeCell ref="C8:J8"/>
    <mergeCell ref="B5:C5"/>
    <mergeCell ref="A6:A7"/>
    <mergeCell ref="B6:C6"/>
    <mergeCell ref="D6:D7"/>
    <mergeCell ref="E6:E7"/>
    <mergeCell ref="F6:F7"/>
    <mergeCell ref="G6:G7"/>
    <mergeCell ref="H6:H7"/>
    <mergeCell ref="I6:I7"/>
    <mergeCell ref="J6:J7"/>
    <mergeCell ref="A11:J11"/>
  </mergeCell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xl/worksheets/sheet26.xml><?xml version="1.0" encoding="utf-8"?>
<worksheet xmlns="http://schemas.openxmlformats.org/spreadsheetml/2006/main" xmlns:r="http://schemas.openxmlformats.org/officeDocument/2006/relationships">
  <sheetPr>
    <tabColor rgb="FF00B050"/>
  </sheetPr>
  <dimension ref="A1:J21"/>
  <sheetViews>
    <sheetView view="pageBreakPreview" zoomScale="71" zoomScaleNormal="70" zoomScaleSheetLayoutView="71" zoomScalePageLayoutView="55" workbookViewId="0" topLeftCell="B1">
      <selection activeCell="H15" sqref="H15"/>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642</v>
      </c>
      <c r="B3" s="47"/>
      <c r="C3" s="47"/>
      <c r="D3" s="47"/>
      <c r="E3" s="47"/>
      <c r="F3" s="47"/>
      <c r="G3" s="47"/>
      <c r="H3" s="47"/>
      <c r="I3" s="47"/>
      <c r="J3" s="47"/>
    </row>
    <row r="4" spans="1:10" ht="15.75" thickBot="1">
      <c r="A4" s="14" t="s">
        <v>358</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6" customHeight="1" thickBot="1">
      <c r="A7" s="295"/>
      <c r="B7" s="41" t="s">
        <v>12</v>
      </c>
      <c r="C7" s="42" t="s">
        <v>13</v>
      </c>
      <c r="D7" s="285"/>
      <c r="E7" s="285"/>
      <c r="F7" s="285"/>
      <c r="G7" s="285"/>
      <c r="H7" s="285"/>
      <c r="I7" s="285"/>
      <c r="J7" s="285"/>
    </row>
    <row r="8" spans="1:10" ht="53.25" customHeight="1" thickBot="1">
      <c r="A8" s="41"/>
      <c r="B8" s="17" t="s">
        <v>101</v>
      </c>
      <c r="C8" s="329"/>
      <c r="D8" s="330"/>
      <c r="E8" s="330"/>
      <c r="F8" s="330"/>
      <c r="G8" s="330"/>
      <c r="H8" s="330"/>
      <c r="I8" s="330"/>
      <c r="J8" s="331"/>
    </row>
    <row r="9" spans="1:10" ht="15.75" thickBot="1">
      <c r="A9" s="41"/>
      <c r="B9" s="47" t="s">
        <v>102</v>
      </c>
      <c r="C9" s="342"/>
      <c r="D9" s="333"/>
      <c r="E9" s="333"/>
      <c r="F9" s="333"/>
      <c r="G9" s="333"/>
      <c r="H9" s="333"/>
      <c r="I9" s="333"/>
      <c r="J9" s="334"/>
    </row>
    <row r="10" spans="1:10" s="217" customFormat="1" ht="15.75" thickBot="1">
      <c r="A10" s="222">
        <v>1</v>
      </c>
      <c r="B10" s="226" t="s">
        <v>644</v>
      </c>
      <c r="C10" s="230"/>
      <c r="D10" s="223"/>
      <c r="E10" s="231" t="s">
        <v>14</v>
      </c>
      <c r="F10" s="232">
        <v>60</v>
      </c>
      <c r="G10" s="223">
        <f aca="true" t="shared" si="0" ref="G10:G18">PRODUCT(D10*F10)</f>
        <v>0</v>
      </c>
      <c r="H10" s="223"/>
      <c r="I10" s="223">
        <f>G10*1.08</f>
        <v>0</v>
      </c>
      <c r="J10" s="223"/>
    </row>
    <row r="11" spans="1:10" ht="15.75" thickBot="1">
      <c r="A11" s="41"/>
      <c r="B11" s="17" t="s">
        <v>103</v>
      </c>
      <c r="C11" s="335"/>
      <c r="D11" s="287"/>
      <c r="E11" s="287"/>
      <c r="F11" s="287"/>
      <c r="G11" s="287"/>
      <c r="H11" s="287"/>
      <c r="I11" s="287"/>
      <c r="J11" s="288"/>
    </row>
    <row r="12" spans="1:10" s="217" customFormat="1" ht="15.75" thickBot="1">
      <c r="A12" s="222">
        <v>2</v>
      </c>
      <c r="B12" s="226" t="s">
        <v>644</v>
      </c>
      <c r="C12" s="226"/>
      <c r="D12" s="221"/>
      <c r="E12" s="227" t="s">
        <v>14</v>
      </c>
      <c r="F12" s="233">
        <v>60</v>
      </c>
      <c r="G12" s="221">
        <f t="shared" si="0"/>
        <v>0</v>
      </c>
      <c r="H12" s="221"/>
      <c r="I12" s="221">
        <f>G12*1.08</f>
        <v>0</v>
      </c>
      <c r="J12" s="221"/>
    </row>
    <row r="13" spans="1:10" ht="51.75" thickBot="1">
      <c r="A13" s="41"/>
      <c r="B13" s="17" t="s">
        <v>104</v>
      </c>
      <c r="C13" s="335"/>
      <c r="D13" s="287"/>
      <c r="E13" s="287"/>
      <c r="F13" s="287"/>
      <c r="G13" s="287"/>
      <c r="H13" s="287"/>
      <c r="I13" s="287"/>
      <c r="J13" s="288"/>
    </row>
    <row r="14" spans="1:10" ht="15.75" thickBot="1">
      <c r="A14" s="41">
        <v>3</v>
      </c>
      <c r="B14" s="17" t="s">
        <v>325</v>
      </c>
      <c r="C14" s="17">
        <v>0</v>
      </c>
      <c r="D14" s="15"/>
      <c r="E14" s="44" t="s">
        <v>14</v>
      </c>
      <c r="F14" s="90">
        <v>1</v>
      </c>
      <c r="G14" s="15">
        <f t="shared" si="0"/>
        <v>0</v>
      </c>
      <c r="H14" s="15"/>
      <c r="I14" s="15">
        <f>G14*1.08</f>
        <v>0</v>
      </c>
      <c r="J14" s="15"/>
    </row>
    <row r="15" spans="1:10" ht="15.75" thickBot="1">
      <c r="A15" s="41">
        <v>4</v>
      </c>
      <c r="B15" s="17" t="s">
        <v>326</v>
      </c>
      <c r="C15" s="17">
        <v>0</v>
      </c>
      <c r="D15" s="15"/>
      <c r="E15" s="44" t="s">
        <v>15</v>
      </c>
      <c r="F15" s="90">
        <v>1</v>
      </c>
      <c r="G15" s="15">
        <f t="shared" si="0"/>
        <v>0</v>
      </c>
      <c r="H15" s="15"/>
      <c r="I15" s="15">
        <f>G15*1.08</f>
        <v>0</v>
      </c>
      <c r="J15" s="15"/>
    </row>
    <row r="16" spans="1:10" ht="15.75" customHeight="1" thickBot="1">
      <c r="A16" s="41">
        <v>5</v>
      </c>
      <c r="B16" s="17" t="s">
        <v>327</v>
      </c>
      <c r="C16" s="17">
        <v>0</v>
      </c>
      <c r="D16" s="15"/>
      <c r="E16" s="44" t="s">
        <v>14</v>
      </c>
      <c r="F16" s="90">
        <v>1</v>
      </c>
      <c r="G16" s="15">
        <f t="shared" si="0"/>
        <v>0</v>
      </c>
      <c r="H16" s="15"/>
      <c r="I16" s="15">
        <f>G16*1.08</f>
        <v>0</v>
      </c>
      <c r="J16" s="15"/>
    </row>
    <row r="17" spans="1:10" ht="15.75" customHeight="1" thickBot="1">
      <c r="A17" s="41">
        <v>6</v>
      </c>
      <c r="B17" s="61" t="s">
        <v>288</v>
      </c>
      <c r="C17" s="17">
        <v>5</v>
      </c>
      <c r="D17" s="15"/>
      <c r="E17" s="44" t="s">
        <v>14</v>
      </c>
      <c r="F17" s="90">
        <v>10</v>
      </c>
      <c r="G17" s="15">
        <f t="shared" si="0"/>
        <v>0</v>
      </c>
      <c r="H17" s="15"/>
      <c r="I17" s="15">
        <f>G17*1.08</f>
        <v>0</v>
      </c>
      <c r="J17" s="15"/>
    </row>
    <row r="18" spans="1:10" ht="15.75" thickBot="1">
      <c r="A18" s="41">
        <v>7</v>
      </c>
      <c r="B18" s="61" t="s">
        <v>289</v>
      </c>
      <c r="C18" s="17">
        <v>9</v>
      </c>
      <c r="D18" s="15"/>
      <c r="E18" s="44" t="s">
        <v>14</v>
      </c>
      <c r="F18" s="90">
        <v>10</v>
      </c>
      <c r="G18" s="15">
        <f t="shared" si="0"/>
        <v>0</v>
      </c>
      <c r="H18" s="15"/>
      <c r="I18" s="15">
        <f>G18*1.08</f>
        <v>0</v>
      </c>
      <c r="J18" s="15"/>
    </row>
    <row r="19" spans="1:10" ht="15.75" thickBot="1">
      <c r="A19" s="343" t="s">
        <v>310</v>
      </c>
      <c r="B19" s="344"/>
      <c r="C19" s="344"/>
      <c r="D19" s="344"/>
      <c r="E19" s="344"/>
      <c r="F19" s="344"/>
      <c r="G19" s="344"/>
      <c r="H19" s="344"/>
      <c r="I19" s="344"/>
      <c r="J19" s="345"/>
    </row>
    <row r="20" spans="1:10" ht="15.75" thickBot="1">
      <c r="A20" s="289"/>
      <c r="B20" s="290"/>
      <c r="C20" s="290"/>
      <c r="D20" s="290"/>
      <c r="E20" s="291"/>
      <c r="F20" s="16" t="s">
        <v>17</v>
      </c>
      <c r="G20" s="15">
        <f>SUM(G10,G12,G14,G15,G16,G17,G18)</f>
        <v>0</v>
      </c>
      <c r="H20" s="15"/>
      <c r="I20" s="15">
        <f>SUM(I10,I12,I14,I15,I16,I17,I18)</f>
        <v>0</v>
      </c>
      <c r="J20" s="15"/>
    </row>
    <row r="21" spans="1:10" ht="15">
      <c r="A21" s="47"/>
      <c r="B21" s="47"/>
      <c r="C21" s="47"/>
      <c r="D21" s="47"/>
      <c r="E21" s="47"/>
      <c r="F21" s="47"/>
      <c r="G21" s="47"/>
      <c r="H21" s="47"/>
      <c r="I21" s="47"/>
      <c r="J21" s="47"/>
    </row>
  </sheetData>
  <sheetProtection/>
  <mergeCells count="16">
    <mergeCell ref="H6:H7"/>
    <mergeCell ref="I6:I7"/>
    <mergeCell ref="J6:J7"/>
    <mergeCell ref="A20:E20"/>
    <mergeCell ref="C8:J8"/>
    <mergeCell ref="C13:J13"/>
    <mergeCell ref="C11:J11"/>
    <mergeCell ref="C9:J9"/>
    <mergeCell ref="F6:F7"/>
    <mergeCell ref="A19:J19"/>
    <mergeCell ref="B5:C5"/>
    <mergeCell ref="A6:A7"/>
    <mergeCell ref="B6:C6"/>
    <mergeCell ref="D6:D7"/>
    <mergeCell ref="E6:E7"/>
    <mergeCell ref="G6:G7"/>
  </mergeCells>
  <printOptions/>
  <pageMargins left="0.7086614173228347" right="0.7086614173228347" top="0.7480314960629921" bottom="0.7480314960629921" header="0.31496062992125984" footer="0.31496062992125984"/>
  <pageSetup orientation="landscape" paperSize="9" scale="51" r:id="rId1"/>
</worksheet>
</file>

<file path=xl/worksheets/sheet27.xml><?xml version="1.0" encoding="utf-8"?>
<worksheet xmlns="http://schemas.openxmlformats.org/spreadsheetml/2006/main" xmlns:r="http://schemas.openxmlformats.org/officeDocument/2006/relationships">
  <sheetPr>
    <tabColor rgb="FF00B050"/>
  </sheetPr>
  <dimension ref="A3:J27"/>
  <sheetViews>
    <sheetView view="pageBreakPreview" zoomScale="71" zoomScaleNormal="70" zoomScaleSheetLayoutView="71" zoomScalePageLayoutView="0" workbookViewId="0" topLeftCell="A1">
      <selection activeCell="H9" sqref="H9"/>
    </sheetView>
  </sheetViews>
  <sheetFormatPr defaultColWidth="9.140625" defaultRowHeight="15"/>
  <cols>
    <col min="1" max="1" width="3.7109375" style="0" customWidth="1"/>
    <col min="2" max="2" width="106.421875" style="0" customWidth="1"/>
    <col min="3" max="3" width="15.00390625" style="0" customWidth="1"/>
    <col min="4" max="4" width="15.28125" style="0" customWidth="1"/>
    <col min="5" max="5" width="6.28125" style="0" customWidth="1"/>
    <col min="6" max="6" width="9.00390625" style="0" customWidth="1"/>
    <col min="7" max="7" width="12.7109375" style="0" customWidth="1"/>
    <col min="8" max="8" width="7.7109375" style="0" customWidth="1"/>
    <col min="9" max="9" width="13.421875" style="0" customWidth="1"/>
    <col min="10" max="10" width="17.140625" style="0" customWidth="1"/>
  </cols>
  <sheetData>
    <row r="3" spans="1:10" ht="15">
      <c r="A3" s="13" t="s">
        <v>643</v>
      </c>
      <c r="B3" s="12"/>
      <c r="C3" s="12"/>
      <c r="D3" s="12"/>
      <c r="E3" s="12"/>
      <c r="F3" s="12"/>
      <c r="G3" s="12"/>
      <c r="H3" s="12"/>
      <c r="I3" s="12"/>
      <c r="J3" s="12"/>
    </row>
    <row r="4" spans="1:10" ht="15.75" thickBot="1">
      <c r="A4" s="14" t="s">
        <v>476</v>
      </c>
      <c r="B4" s="12"/>
      <c r="C4" s="12"/>
      <c r="D4" s="12"/>
      <c r="E4" s="12"/>
      <c r="F4" s="12"/>
      <c r="G4" s="12"/>
      <c r="H4" s="12"/>
      <c r="I4" s="12"/>
      <c r="J4" s="12"/>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21" customHeight="1" thickBot="1">
      <c r="A7" s="295"/>
      <c r="B7" s="41" t="s">
        <v>12</v>
      </c>
      <c r="C7" s="42" t="s">
        <v>13</v>
      </c>
      <c r="D7" s="285"/>
      <c r="E7" s="285"/>
      <c r="F7" s="285"/>
      <c r="G7" s="285"/>
      <c r="H7" s="285"/>
      <c r="I7" s="285"/>
      <c r="J7" s="285"/>
    </row>
    <row r="8" spans="1:10" ht="39" customHeight="1" thickBot="1">
      <c r="A8" s="87">
        <v>1</v>
      </c>
      <c r="B8" s="18" t="s">
        <v>291</v>
      </c>
      <c r="C8" s="42"/>
      <c r="D8" s="88"/>
      <c r="E8" s="44" t="s">
        <v>14</v>
      </c>
      <c r="F8" s="34">
        <v>10</v>
      </c>
      <c r="G8" s="15">
        <f>PRODUCT(D8*F8)</f>
        <v>0</v>
      </c>
      <c r="H8" s="34"/>
      <c r="I8" s="34">
        <f>G8*1.08</f>
        <v>0</v>
      </c>
      <c r="J8" s="34"/>
    </row>
    <row r="9" spans="1:10" ht="27" customHeight="1" thickBot="1">
      <c r="A9" s="41">
        <v>2</v>
      </c>
      <c r="B9" s="43" t="s">
        <v>292</v>
      </c>
      <c r="C9" s="17"/>
      <c r="D9" s="49"/>
      <c r="E9" s="44" t="s">
        <v>14</v>
      </c>
      <c r="F9" s="89">
        <v>60</v>
      </c>
      <c r="G9" s="15">
        <f aca="true" t="shared" si="0" ref="G9:G18">PRODUCT(D9*F9)</f>
        <v>0</v>
      </c>
      <c r="H9" s="15"/>
      <c r="I9" s="40">
        <f aca="true" t="shared" si="1" ref="I9:I18">G9*1.08</f>
        <v>0</v>
      </c>
      <c r="J9" s="17"/>
    </row>
    <row r="10" spans="1:10" ht="27" customHeight="1" thickBot="1">
      <c r="A10" s="41">
        <v>3</v>
      </c>
      <c r="B10" s="61" t="s">
        <v>302</v>
      </c>
      <c r="C10" s="17"/>
      <c r="D10" s="49"/>
      <c r="E10" s="44" t="s">
        <v>14</v>
      </c>
      <c r="F10" s="90">
        <v>1</v>
      </c>
      <c r="G10" s="15">
        <f t="shared" si="0"/>
        <v>0</v>
      </c>
      <c r="H10" s="15"/>
      <c r="I10" s="40">
        <f t="shared" si="1"/>
        <v>0</v>
      </c>
      <c r="J10" s="17"/>
    </row>
    <row r="11" spans="1:10" ht="40.5" customHeight="1" thickBot="1">
      <c r="A11" s="41">
        <v>4</v>
      </c>
      <c r="B11" s="61" t="s">
        <v>301</v>
      </c>
      <c r="C11" s="17"/>
      <c r="D11" s="49"/>
      <c r="E11" s="44" t="s">
        <v>14</v>
      </c>
      <c r="F11" s="90">
        <v>10</v>
      </c>
      <c r="G11" s="15">
        <f t="shared" si="0"/>
        <v>0</v>
      </c>
      <c r="H11" s="15"/>
      <c r="I11" s="40">
        <f t="shared" si="1"/>
        <v>0</v>
      </c>
      <c r="J11" s="17"/>
    </row>
    <row r="12" spans="1:10" ht="21" customHeight="1" thickBot="1">
      <c r="A12" s="41">
        <v>5</v>
      </c>
      <c r="B12" s="61" t="s">
        <v>357</v>
      </c>
      <c r="C12" s="17"/>
      <c r="D12" s="49"/>
      <c r="E12" s="44" t="s">
        <v>14</v>
      </c>
      <c r="F12" s="90">
        <v>1</v>
      </c>
      <c r="G12" s="15">
        <f t="shared" si="0"/>
        <v>0</v>
      </c>
      <c r="H12" s="15"/>
      <c r="I12" s="40">
        <f t="shared" si="1"/>
        <v>0</v>
      </c>
      <c r="J12" s="17"/>
    </row>
    <row r="13" spans="1:10" ht="57" customHeight="1" thickBot="1">
      <c r="A13" s="41">
        <v>6</v>
      </c>
      <c r="B13" s="61" t="s">
        <v>303</v>
      </c>
      <c r="C13" s="17"/>
      <c r="D13" s="49"/>
      <c r="E13" s="44" t="s">
        <v>14</v>
      </c>
      <c r="F13" s="90">
        <v>10</v>
      </c>
      <c r="G13" s="15">
        <f t="shared" si="0"/>
        <v>0</v>
      </c>
      <c r="H13" s="15"/>
      <c r="I13" s="40">
        <f t="shared" si="1"/>
        <v>0</v>
      </c>
      <c r="J13" s="17"/>
    </row>
    <row r="14" spans="1:10" ht="15.75" thickBot="1">
      <c r="A14" s="41">
        <v>7</v>
      </c>
      <c r="B14" s="61" t="s">
        <v>304</v>
      </c>
      <c r="C14" s="17"/>
      <c r="D14" s="49"/>
      <c r="E14" s="44" t="s">
        <v>14</v>
      </c>
      <c r="F14" s="90">
        <v>1</v>
      </c>
      <c r="G14" s="15">
        <f t="shared" si="0"/>
        <v>0</v>
      </c>
      <c r="H14" s="15"/>
      <c r="I14" s="40">
        <f t="shared" si="1"/>
        <v>0</v>
      </c>
      <c r="J14" s="17"/>
    </row>
    <row r="15" spans="1:10" ht="24" customHeight="1" thickBot="1">
      <c r="A15" s="41">
        <v>8</v>
      </c>
      <c r="B15" s="61" t="s">
        <v>305</v>
      </c>
      <c r="C15" s="17"/>
      <c r="D15" s="49"/>
      <c r="E15" s="44" t="s">
        <v>14</v>
      </c>
      <c r="F15" s="90">
        <v>7</v>
      </c>
      <c r="G15" s="15">
        <f t="shared" si="0"/>
        <v>0</v>
      </c>
      <c r="H15" s="15"/>
      <c r="I15" s="40">
        <f t="shared" si="1"/>
        <v>0</v>
      </c>
      <c r="J15" s="17"/>
    </row>
    <row r="16" spans="1:10" ht="36" customHeight="1" thickBot="1">
      <c r="A16" s="41">
        <v>9</v>
      </c>
      <c r="B16" s="61" t="s">
        <v>524</v>
      </c>
      <c r="C16" s="17"/>
      <c r="D16" s="49"/>
      <c r="E16" s="44" t="s">
        <v>14</v>
      </c>
      <c r="F16" s="90">
        <v>10</v>
      </c>
      <c r="G16" s="15">
        <f t="shared" si="0"/>
        <v>0</v>
      </c>
      <c r="H16" s="15"/>
      <c r="I16" s="41">
        <f t="shared" si="1"/>
        <v>0</v>
      </c>
      <c r="J16" s="17"/>
    </row>
    <row r="17" spans="1:10" ht="47.25" customHeight="1" thickBot="1">
      <c r="A17" s="41">
        <v>10</v>
      </c>
      <c r="B17" s="61" t="s">
        <v>525</v>
      </c>
      <c r="C17" s="17"/>
      <c r="D17" s="49"/>
      <c r="E17" s="44" t="s">
        <v>14</v>
      </c>
      <c r="F17" s="90">
        <v>40</v>
      </c>
      <c r="G17" s="15">
        <f t="shared" si="0"/>
        <v>0</v>
      </c>
      <c r="H17" s="15"/>
      <c r="I17" s="41">
        <f t="shared" si="1"/>
        <v>0</v>
      </c>
      <c r="J17" s="17"/>
    </row>
    <row r="18" spans="1:10" ht="24" customHeight="1" thickBot="1">
      <c r="A18" s="41">
        <v>11</v>
      </c>
      <c r="B18" s="61" t="s">
        <v>696</v>
      </c>
      <c r="C18" s="17"/>
      <c r="D18" s="49"/>
      <c r="E18" s="44" t="s">
        <v>14</v>
      </c>
      <c r="F18" s="90">
        <v>30</v>
      </c>
      <c r="G18" s="15">
        <f t="shared" si="0"/>
        <v>0</v>
      </c>
      <c r="H18" s="15"/>
      <c r="I18" s="41">
        <f t="shared" si="1"/>
        <v>0</v>
      </c>
      <c r="J18" s="17"/>
    </row>
    <row r="19" spans="1:10" ht="22.5" customHeight="1" thickBot="1">
      <c r="A19" s="286" t="s">
        <v>310</v>
      </c>
      <c r="B19" s="287"/>
      <c r="C19" s="287"/>
      <c r="D19" s="287"/>
      <c r="E19" s="287"/>
      <c r="F19" s="287"/>
      <c r="G19" s="287"/>
      <c r="H19" s="287"/>
      <c r="I19" s="287"/>
      <c r="J19" s="288"/>
    </row>
    <row r="20" spans="1:10" ht="32.25" customHeight="1" thickBot="1">
      <c r="A20" s="289"/>
      <c r="B20" s="290"/>
      <c r="C20" s="290"/>
      <c r="D20" s="290"/>
      <c r="E20" s="291"/>
      <c r="F20" s="16" t="s">
        <v>17</v>
      </c>
      <c r="G20" s="15">
        <f>SUM(G8:G18)</f>
        <v>0</v>
      </c>
      <c r="H20" s="15"/>
      <c r="I20" s="15">
        <f>SUM(I8:I18)</f>
        <v>0</v>
      </c>
      <c r="J20" s="17"/>
    </row>
    <row r="27" ht="15">
      <c r="B27" s="10"/>
    </row>
  </sheetData>
  <sheetProtection/>
  <mergeCells count="12">
    <mergeCell ref="G6:G7"/>
    <mergeCell ref="H6:H7"/>
    <mergeCell ref="I6:I7"/>
    <mergeCell ref="J6:J7"/>
    <mergeCell ref="A19:J19"/>
    <mergeCell ref="F6:F7"/>
    <mergeCell ref="A20:E20"/>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8.xml><?xml version="1.0" encoding="utf-8"?>
<worksheet xmlns="http://schemas.openxmlformats.org/spreadsheetml/2006/main" xmlns:r="http://schemas.openxmlformats.org/officeDocument/2006/relationships">
  <sheetPr>
    <tabColor rgb="FF00B050"/>
  </sheetPr>
  <dimension ref="A1:K76"/>
  <sheetViews>
    <sheetView view="pageBreakPreview" zoomScale="76" zoomScaleNormal="80" zoomScaleSheetLayoutView="76" workbookViewId="0" topLeftCell="A52">
      <selection activeCell="G6" sqref="G6"/>
    </sheetView>
  </sheetViews>
  <sheetFormatPr defaultColWidth="9.140625" defaultRowHeight="15"/>
  <cols>
    <col min="1" max="1" width="4.8515625" style="176" customWidth="1"/>
    <col min="2" max="2" width="112.8515625" style="176" customWidth="1"/>
    <col min="3" max="3" width="14.7109375" style="176" customWidth="1"/>
    <col min="4" max="4" width="11.8515625" style="176" customWidth="1"/>
    <col min="5" max="5" width="5.140625" style="176" customWidth="1"/>
    <col min="6" max="6" width="8.57421875" style="176" customWidth="1"/>
    <col min="7" max="7" width="12.57421875" style="176" customWidth="1"/>
    <col min="8" max="8" width="11.421875" style="176" customWidth="1"/>
    <col min="9" max="9" width="14.57421875" style="176" customWidth="1"/>
    <col min="10" max="10" width="26.28125" style="186" customWidth="1"/>
    <col min="11" max="16384" width="9.140625" style="176" customWidth="1"/>
  </cols>
  <sheetData>
    <row r="1" spans="1:10" ht="18.75">
      <c r="A1" s="173" t="s">
        <v>654</v>
      </c>
      <c r="B1" s="174"/>
      <c r="C1" s="174"/>
      <c r="D1" s="174"/>
      <c r="E1" s="174"/>
      <c r="F1" s="174"/>
      <c r="G1" s="174"/>
      <c r="H1" s="174"/>
      <c r="I1" s="174"/>
      <c r="J1" s="175"/>
    </row>
    <row r="2" spans="1:10" ht="19.5" thickBot="1">
      <c r="A2" s="177" t="s">
        <v>491</v>
      </c>
      <c r="B2" s="174"/>
      <c r="C2" s="174"/>
      <c r="D2" s="174"/>
      <c r="E2" s="174"/>
      <c r="F2" s="174"/>
      <c r="G2" s="174"/>
      <c r="H2" s="174"/>
      <c r="I2" s="174"/>
      <c r="J2" s="175"/>
    </row>
    <row r="3" spans="1:10" ht="19.5" thickBot="1">
      <c r="A3" s="178"/>
      <c r="B3" s="350"/>
      <c r="C3" s="350"/>
      <c r="D3" s="179" t="s">
        <v>0</v>
      </c>
      <c r="E3" s="179" t="s">
        <v>1</v>
      </c>
      <c r="F3" s="179" t="s">
        <v>2</v>
      </c>
      <c r="G3" s="179" t="s">
        <v>3</v>
      </c>
      <c r="H3" s="179" t="s">
        <v>4</v>
      </c>
      <c r="I3" s="179" t="s">
        <v>5</v>
      </c>
      <c r="J3" s="180" t="s">
        <v>6</v>
      </c>
    </row>
    <row r="4" spans="1:10" ht="19.5" thickBot="1">
      <c r="A4" s="350"/>
      <c r="B4" s="346" t="s">
        <v>7</v>
      </c>
      <c r="C4" s="346"/>
      <c r="D4" s="346" t="s">
        <v>492</v>
      </c>
      <c r="E4" s="346" t="s">
        <v>8</v>
      </c>
      <c r="F4" s="346" t="s">
        <v>9</v>
      </c>
      <c r="G4" s="346" t="s">
        <v>493</v>
      </c>
      <c r="H4" s="346" t="s">
        <v>10</v>
      </c>
      <c r="I4" s="346" t="s">
        <v>494</v>
      </c>
      <c r="J4" s="346" t="s">
        <v>11</v>
      </c>
    </row>
    <row r="5" spans="1:10" ht="42" customHeight="1" thickBot="1">
      <c r="A5" s="350"/>
      <c r="B5" s="179" t="s">
        <v>12</v>
      </c>
      <c r="C5" s="181" t="s">
        <v>495</v>
      </c>
      <c r="D5" s="346"/>
      <c r="E5" s="346"/>
      <c r="F5" s="346"/>
      <c r="G5" s="346"/>
      <c r="H5" s="346"/>
      <c r="I5" s="346"/>
      <c r="J5" s="346"/>
    </row>
    <row r="6" spans="1:10" ht="92.25" customHeight="1" thickBot="1">
      <c r="A6" s="234">
        <v>1</v>
      </c>
      <c r="B6" s="234" t="s">
        <v>222</v>
      </c>
      <c r="C6" s="234"/>
      <c r="D6" s="241"/>
      <c r="E6" s="242" t="s">
        <v>14</v>
      </c>
      <c r="F6" s="242">
        <v>50</v>
      </c>
      <c r="G6" s="241">
        <f>F6*D6</f>
        <v>0</v>
      </c>
      <c r="H6" s="241">
        <f>G6*0.08</f>
        <v>0</v>
      </c>
      <c r="I6" s="241">
        <f>G6*1.08</f>
        <v>0</v>
      </c>
      <c r="J6" s="243"/>
    </row>
    <row r="7" spans="1:10" ht="114" customHeight="1" thickBot="1">
      <c r="A7" s="234">
        <v>2</v>
      </c>
      <c r="B7" s="234" t="s">
        <v>223</v>
      </c>
      <c r="C7" s="234"/>
      <c r="D7" s="241"/>
      <c r="E7" s="242" t="s">
        <v>14</v>
      </c>
      <c r="F7" s="242">
        <v>2</v>
      </c>
      <c r="G7" s="241">
        <f aca="true" t="shared" si="0" ref="G7:G54">F7*D7</f>
        <v>0</v>
      </c>
      <c r="H7" s="241">
        <f aca="true" t="shared" si="1" ref="H7:H54">G7*0.08</f>
        <v>0</v>
      </c>
      <c r="I7" s="241">
        <f aca="true" t="shared" si="2" ref="I7:I54">G7*1.08</f>
        <v>0</v>
      </c>
      <c r="J7" s="239"/>
    </row>
    <row r="8" spans="1:10" ht="78" customHeight="1" thickBot="1">
      <c r="A8" s="234">
        <v>3</v>
      </c>
      <c r="B8" s="234" t="s">
        <v>224</v>
      </c>
      <c r="C8" s="234"/>
      <c r="D8" s="241"/>
      <c r="E8" s="242" t="s">
        <v>14</v>
      </c>
      <c r="F8" s="242">
        <v>2</v>
      </c>
      <c r="G8" s="241">
        <f t="shared" si="0"/>
        <v>0</v>
      </c>
      <c r="H8" s="241">
        <f t="shared" si="1"/>
        <v>0</v>
      </c>
      <c r="I8" s="241">
        <f t="shared" si="2"/>
        <v>0</v>
      </c>
      <c r="J8" s="239"/>
    </row>
    <row r="9" spans="1:10" ht="168.75" customHeight="1" thickBot="1">
      <c r="A9" s="234">
        <v>4</v>
      </c>
      <c r="B9" s="234" t="s">
        <v>225</v>
      </c>
      <c r="C9" s="234"/>
      <c r="D9" s="241"/>
      <c r="E9" s="242" t="s">
        <v>14</v>
      </c>
      <c r="F9" s="242">
        <v>15</v>
      </c>
      <c r="G9" s="241">
        <f t="shared" si="0"/>
        <v>0</v>
      </c>
      <c r="H9" s="241">
        <f t="shared" si="1"/>
        <v>0</v>
      </c>
      <c r="I9" s="241">
        <f t="shared" si="2"/>
        <v>0</v>
      </c>
      <c r="J9" s="239"/>
    </row>
    <row r="10" spans="1:10" ht="158.25" customHeight="1" thickBot="1">
      <c r="A10" s="234">
        <v>5</v>
      </c>
      <c r="B10" s="234" t="s">
        <v>226</v>
      </c>
      <c r="C10" s="234"/>
      <c r="D10" s="241"/>
      <c r="E10" s="242" t="s">
        <v>14</v>
      </c>
      <c r="F10" s="242">
        <v>30</v>
      </c>
      <c r="G10" s="241">
        <f t="shared" si="0"/>
        <v>0</v>
      </c>
      <c r="H10" s="241">
        <f t="shared" si="1"/>
        <v>0</v>
      </c>
      <c r="I10" s="241">
        <f t="shared" si="2"/>
        <v>0</v>
      </c>
      <c r="J10" s="239"/>
    </row>
    <row r="11" spans="1:10" ht="159" customHeight="1" thickBot="1">
      <c r="A11" s="234">
        <v>6</v>
      </c>
      <c r="B11" s="234" t="s">
        <v>227</v>
      </c>
      <c r="C11" s="234"/>
      <c r="D11" s="241"/>
      <c r="E11" s="242" t="s">
        <v>14</v>
      </c>
      <c r="F11" s="242">
        <v>3</v>
      </c>
      <c r="G11" s="241">
        <f t="shared" si="0"/>
        <v>0</v>
      </c>
      <c r="H11" s="241">
        <f t="shared" si="1"/>
        <v>0</v>
      </c>
      <c r="I11" s="241">
        <f t="shared" si="2"/>
        <v>0</v>
      </c>
      <c r="J11" s="239"/>
    </row>
    <row r="12" spans="1:10" ht="123" customHeight="1" thickBot="1">
      <c r="A12" s="234">
        <v>7</v>
      </c>
      <c r="B12" s="234" t="s">
        <v>228</v>
      </c>
      <c r="C12" s="234"/>
      <c r="D12" s="241"/>
      <c r="E12" s="242" t="s">
        <v>14</v>
      </c>
      <c r="F12" s="242">
        <v>2</v>
      </c>
      <c r="G12" s="241">
        <f t="shared" si="0"/>
        <v>0</v>
      </c>
      <c r="H12" s="241">
        <f t="shared" si="1"/>
        <v>0</v>
      </c>
      <c r="I12" s="241">
        <f t="shared" si="2"/>
        <v>0</v>
      </c>
      <c r="J12" s="239"/>
    </row>
    <row r="13" spans="1:10" ht="189.75" customHeight="1" thickBot="1">
      <c r="A13" s="234">
        <v>8</v>
      </c>
      <c r="B13" s="234" t="s">
        <v>229</v>
      </c>
      <c r="C13" s="234"/>
      <c r="D13" s="241"/>
      <c r="E13" s="242" t="s">
        <v>14</v>
      </c>
      <c r="F13" s="242">
        <v>15</v>
      </c>
      <c r="G13" s="241">
        <f t="shared" si="0"/>
        <v>0</v>
      </c>
      <c r="H13" s="241">
        <f t="shared" si="1"/>
        <v>0</v>
      </c>
      <c r="I13" s="241">
        <f t="shared" si="2"/>
        <v>0</v>
      </c>
      <c r="J13" s="239"/>
    </row>
    <row r="14" spans="1:10" ht="90.75" customHeight="1" thickBot="1">
      <c r="A14" s="234">
        <v>9</v>
      </c>
      <c r="B14" s="234" t="s">
        <v>230</v>
      </c>
      <c r="C14" s="234"/>
      <c r="D14" s="241"/>
      <c r="E14" s="242" t="s">
        <v>14</v>
      </c>
      <c r="F14" s="242">
        <v>10</v>
      </c>
      <c r="G14" s="241">
        <f t="shared" si="0"/>
        <v>0</v>
      </c>
      <c r="H14" s="241">
        <f t="shared" si="1"/>
        <v>0</v>
      </c>
      <c r="I14" s="241">
        <f t="shared" si="2"/>
        <v>0</v>
      </c>
      <c r="J14" s="239"/>
    </row>
    <row r="15" spans="1:10" ht="145.5" customHeight="1" thickBot="1">
      <c r="A15" s="234">
        <v>10</v>
      </c>
      <c r="B15" s="234" t="s">
        <v>231</v>
      </c>
      <c r="C15" s="234"/>
      <c r="D15" s="241"/>
      <c r="E15" s="242" t="s">
        <v>14</v>
      </c>
      <c r="F15" s="242">
        <v>40</v>
      </c>
      <c r="G15" s="241">
        <f t="shared" si="0"/>
        <v>0</v>
      </c>
      <c r="H15" s="241">
        <f t="shared" si="1"/>
        <v>0</v>
      </c>
      <c r="I15" s="241">
        <f t="shared" si="2"/>
        <v>0</v>
      </c>
      <c r="J15" s="239"/>
    </row>
    <row r="16" spans="1:10" ht="187.5" customHeight="1" thickBot="1">
      <c r="A16" s="234">
        <v>11</v>
      </c>
      <c r="B16" s="234" t="s">
        <v>232</v>
      </c>
      <c r="C16" s="234"/>
      <c r="D16" s="241"/>
      <c r="E16" s="242" t="s">
        <v>14</v>
      </c>
      <c r="F16" s="242">
        <v>10</v>
      </c>
      <c r="G16" s="241">
        <f t="shared" si="0"/>
        <v>0</v>
      </c>
      <c r="H16" s="241">
        <f t="shared" si="1"/>
        <v>0</v>
      </c>
      <c r="I16" s="241">
        <f t="shared" si="2"/>
        <v>0</v>
      </c>
      <c r="J16" s="239"/>
    </row>
    <row r="17" spans="1:10" ht="111" customHeight="1" thickBot="1">
      <c r="A17" s="234">
        <v>12</v>
      </c>
      <c r="B17" s="234" t="s">
        <v>233</v>
      </c>
      <c r="C17" s="244"/>
      <c r="D17" s="241"/>
      <c r="E17" s="242" t="s">
        <v>14</v>
      </c>
      <c r="F17" s="242">
        <v>5</v>
      </c>
      <c r="G17" s="241">
        <f t="shared" si="0"/>
        <v>0</v>
      </c>
      <c r="H17" s="241">
        <f t="shared" si="1"/>
        <v>0</v>
      </c>
      <c r="I17" s="241">
        <f t="shared" si="2"/>
        <v>0</v>
      </c>
      <c r="J17" s="239"/>
    </row>
    <row r="18" spans="1:10" ht="77.25" customHeight="1" thickBot="1">
      <c r="A18" s="234">
        <v>13</v>
      </c>
      <c r="B18" s="234" t="s">
        <v>221</v>
      </c>
      <c r="C18" s="234"/>
      <c r="D18" s="241"/>
      <c r="E18" s="242" t="s">
        <v>14</v>
      </c>
      <c r="F18" s="242">
        <v>25</v>
      </c>
      <c r="G18" s="241">
        <f t="shared" si="0"/>
        <v>0</v>
      </c>
      <c r="H18" s="241">
        <f t="shared" si="1"/>
        <v>0</v>
      </c>
      <c r="I18" s="241">
        <f t="shared" si="2"/>
        <v>0</v>
      </c>
      <c r="J18" s="239"/>
    </row>
    <row r="19" spans="1:10" ht="144" customHeight="1" thickBot="1">
      <c r="A19" s="234">
        <v>14</v>
      </c>
      <c r="B19" s="234" t="s">
        <v>234</v>
      </c>
      <c r="C19" s="234"/>
      <c r="D19" s="241"/>
      <c r="E19" s="242" t="s">
        <v>14</v>
      </c>
      <c r="F19" s="242">
        <v>25</v>
      </c>
      <c r="G19" s="241">
        <f t="shared" si="0"/>
        <v>0</v>
      </c>
      <c r="H19" s="241">
        <f t="shared" si="1"/>
        <v>0</v>
      </c>
      <c r="I19" s="241">
        <f t="shared" si="2"/>
        <v>0</v>
      </c>
      <c r="J19" s="239"/>
    </row>
    <row r="20" spans="1:10" ht="102" customHeight="1" thickBot="1">
      <c r="A20" s="234">
        <v>15</v>
      </c>
      <c r="B20" s="234" t="s">
        <v>235</v>
      </c>
      <c r="C20" s="234"/>
      <c r="D20" s="241"/>
      <c r="E20" s="242" t="s">
        <v>14</v>
      </c>
      <c r="F20" s="242">
        <v>5</v>
      </c>
      <c r="G20" s="241">
        <f t="shared" si="0"/>
        <v>0</v>
      </c>
      <c r="H20" s="241">
        <f t="shared" si="1"/>
        <v>0</v>
      </c>
      <c r="I20" s="241">
        <f t="shared" si="2"/>
        <v>0</v>
      </c>
      <c r="J20" s="239"/>
    </row>
    <row r="21" spans="1:10" ht="101.25" customHeight="1" thickBot="1">
      <c r="A21" s="234">
        <v>16</v>
      </c>
      <c r="B21" s="234" t="s">
        <v>214</v>
      </c>
      <c r="C21" s="234"/>
      <c r="D21" s="241"/>
      <c r="E21" s="242" t="s">
        <v>14</v>
      </c>
      <c r="F21" s="242">
        <v>5</v>
      </c>
      <c r="G21" s="241">
        <f t="shared" si="0"/>
        <v>0</v>
      </c>
      <c r="H21" s="241">
        <f t="shared" si="1"/>
        <v>0</v>
      </c>
      <c r="I21" s="241">
        <f t="shared" si="2"/>
        <v>0</v>
      </c>
      <c r="J21" s="239"/>
    </row>
    <row r="22" spans="1:10" ht="112.5" customHeight="1" thickBot="1">
      <c r="A22" s="234">
        <v>17</v>
      </c>
      <c r="B22" s="234" t="s">
        <v>236</v>
      </c>
      <c r="C22" s="234"/>
      <c r="D22" s="241"/>
      <c r="E22" s="242" t="s">
        <v>14</v>
      </c>
      <c r="F22" s="242">
        <v>5</v>
      </c>
      <c r="G22" s="241">
        <f t="shared" si="0"/>
        <v>0</v>
      </c>
      <c r="H22" s="241">
        <f t="shared" si="1"/>
        <v>0</v>
      </c>
      <c r="I22" s="241">
        <f t="shared" si="2"/>
        <v>0</v>
      </c>
      <c r="J22" s="239"/>
    </row>
    <row r="23" spans="1:10" ht="100.5" customHeight="1" thickBot="1">
      <c r="A23" s="234">
        <v>18</v>
      </c>
      <c r="B23" s="234" t="s">
        <v>237</v>
      </c>
      <c r="C23" s="234"/>
      <c r="D23" s="241"/>
      <c r="E23" s="242" t="s">
        <v>14</v>
      </c>
      <c r="F23" s="242">
        <v>5</v>
      </c>
      <c r="G23" s="241">
        <f t="shared" si="0"/>
        <v>0</v>
      </c>
      <c r="H23" s="241">
        <f t="shared" si="1"/>
        <v>0</v>
      </c>
      <c r="I23" s="241">
        <f t="shared" si="2"/>
        <v>0</v>
      </c>
      <c r="J23" s="239"/>
    </row>
    <row r="24" spans="1:10" ht="69" customHeight="1" thickBot="1">
      <c r="A24" s="234">
        <v>19</v>
      </c>
      <c r="B24" s="234" t="s">
        <v>238</v>
      </c>
      <c r="C24" s="234"/>
      <c r="D24" s="241"/>
      <c r="E24" s="242" t="s">
        <v>14</v>
      </c>
      <c r="F24" s="242">
        <v>1</v>
      </c>
      <c r="G24" s="241">
        <f t="shared" si="0"/>
        <v>0</v>
      </c>
      <c r="H24" s="241">
        <f t="shared" si="1"/>
        <v>0</v>
      </c>
      <c r="I24" s="241">
        <f t="shared" si="2"/>
        <v>0</v>
      </c>
      <c r="J24" s="239"/>
    </row>
    <row r="25" spans="1:10" ht="24" customHeight="1" thickBot="1">
      <c r="A25" s="234">
        <v>20</v>
      </c>
      <c r="B25" s="234" t="s">
        <v>215</v>
      </c>
      <c r="C25" s="234"/>
      <c r="D25" s="241"/>
      <c r="E25" s="242" t="s">
        <v>14</v>
      </c>
      <c r="F25" s="242">
        <v>400</v>
      </c>
      <c r="G25" s="241">
        <f t="shared" si="0"/>
        <v>0</v>
      </c>
      <c r="H25" s="241">
        <f t="shared" si="1"/>
        <v>0</v>
      </c>
      <c r="I25" s="241">
        <f t="shared" si="2"/>
        <v>0</v>
      </c>
      <c r="J25" s="239"/>
    </row>
    <row r="26" spans="1:10" ht="24.75" thickBot="1">
      <c r="A26" s="234">
        <v>21</v>
      </c>
      <c r="B26" s="234" t="s">
        <v>216</v>
      </c>
      <c r="C26" s="234"/>
      <c r="D26" s="241"/>
      <c r="E26" s="242" t="s">
        <v>14</v>
      </c>
      <c r="F26" s="242">
        <v>10</v>
      </c>
      <c r="G26" s="241">
        <f t="shared" si="0"/>
        <v>0</v>
      </c>
      <c r="H26" s="241">
        <f t="shared" si="1"/>
        <v>0</v>
      </c>
      <c r="I26" s="241">
        <f t="shared" si="2"/>
        <v>0</v>
      </c>
      <c r="J26" s="239"/>
    </row>
    <row r="27" spans="1:10" ht="24.75" thickBot="1">
      <c r="A27" s="234">
        <v>22</v>
      </c>
      <c r="B27" s="234" t="s">
        <v>217</v>
      </c>
      <c r="C27" s="234"/>
      <c r="D27" s="241"/>
      <c r="E27" s="242" t="s">
        <v>14</v>
      </c>
      <c r="F27" s="242">
        <v>20</v>
      </c>
      <c r="G27" s="241">
        <f t="shared" si="0"/>
        <v>0</v>
      </c>
      <c r="H27" s="241">
        <f t="shared" si="1"/>
        <v>0</v>
      </c>
      <c r="I27" s="241">
        <f t="shared" si="2"/>
        <v>0</v>
      </c>
      <c r="J27" s="239"/>
    </row>
    <row r="28" spans="1:10" ht="21.75" customHeight="1" thickBot="1">
      <c r="A28" s="234">
        <v>23</v>
      </c>
      <c r="B28" s="234" t="s">
        <v>218</v>
      </c>
      <c r="C28" s="234"/>
      <c r="D28" s="241"/>
      <c r="E28" s="242" t="s">
        <v>14</v>
      </c>
      <c r="F28" s="242">
        <v>1</v>
      </c>
      <c r="G28" s="241">
        <f t="shared" si="0"/>
        <v>0</v>
      </c>
      <c r="H28" s="241">
        <f t="shared" si="1"/>
        <v>0</v>
      </c>
      <c r="I28" s="241">
        <f t="shared" si="2"/>
        <v>0</v>
      </c>
      <c r="J28" s="239"/>
    </row>
    <row r="29" spans="1:10" ht="22.5" customHeight="1" thickBot="1">
      <c r="A29" s="234">
        <v>24</v>
      </c>
      <c r="B29" s="234" t="s">
        <v>219</v>
      </c>
      <c r="C29" s="234"/>
      <c r="D29" s="241"/>
      <c r="E29" s="242" t="s">
        <v>14</v>
      </c>
      <c r="F29" s="242">
        <v>150</v>
      </c>
      <c r="G29" s="241">
        <f t="shared" si="0"/>
        <v>0</v>
      </c>
      <c r="H29" s="241">
        <f t="shared" si="1"/>
        <v>0</v>
      </c>
      <c r="I29" s="241">
        <f t="shared" si="2"/>
        <v>0</v>
      </c>
      <c r="J29" s="239"/>
    </row>
    <row r="30" spans="1:10" ht="15" customHeight="1" thickBot="1">
      <c r="A30" s="234">
        <v>25</v>
      </c>
      <c r="B30" s="234" t="s">
        <v>220</v>
      </c>
      <c r="C30" s="234"/>
      <c r="D30" s="241"/>
      <c r="E30" s="242" t="s">
        <v>14</v>
      </c>
      <c r="F30" s="242">
        <v>900</v>
      </c>
      <c r="G30" s="241">
        <f t="shared" si="0"/>
        <v>0</v>
      </c>
      <c r="H30" s="241">
        <f t="shared" si="1"/>
        <v>0</v>
      </c>
      <c r="I30" s="241">
        <f t="shared" si="2"/>
        <v>0</v>
      </c>
      <c r="J30" s="239"/>
    </row>
    <row r="31" spans="1:10" ht="12.75" customHeight="1" thickBot="1">
      <c r="A31" s="234">
        <v>26</v>
      </c>
      <c r="B31" s="234" t="s">
        <v>239</v>
      </c>
      <c r="C31" s="234"/>
      <c r="D31" s="241"/>
      <c r="E31" s="242" t="s">
        <v>14</v>
      </c>
      <c r="F31" s="242">
        <v>500</v>
      </c>
      <c r="G31" s="241">
        <f t="shared" si="0"/>
        <v>0</v>
      </c>
      <c r="H31" s="241">
        <f t="shared" si="1"/>
        <v>0</v>
      </c>
      <c r="I31" s="241">
        <f t="shared" si="2"/>
        <v>0</v>
      </c>
      <c r="J31" s="239"/>
    </row>
    <row r="32" spans="1:10" ht="13.5" customHeight="1" thickBot="1">
      <c r="A32" s="234">
        <v>27</v>
      </c>
      <c r="B32" s="234" t="s">
        <v>240</v>
      </c>
      <c r="C32" s="234"/>
      <c r="D32" s="245"/>
      <c r="E32" s="242" t="s">
        <v>14</v>
      </c>
      <c r="F32" s="242">
        <v>150</v>
      </c>
      <c r="G32" s="241">
        <f t="shared" si="0"/>
        <v>0</v>
      </c>
      <c r="H32" s="241">
        <f t="shared" si="1"/>
        <v>0</v>
      </c>
      <c r="I32" s="241">
        <f t="shared" si="2"/>
        <v>0</v>
      </c>
      <c r="J32" s="239"/>
    </row>
    <row r="33" spans="1:10" ht="14.25" customHeight="1" thickBot="1">
      <c r="A33" s="234">
        <v>28</v>
      </c>
      <c r="B33" s="234" t="s">
        <v>241</v>
      </c>
      <c r="C33" s="234"/>
      <c r="D33" s="245"/>
      <c r="E33" s="242" t="s">
        <v>14</v>
      </c>
      <c r="F33" s="242">
        <v>35</v>
      </c>
      <c r="G33" s="241">
        <f t="shared" si="0"/>
        <v>0</v>
      </c>
      <c r="H33" s="241">
        <f t="shared" si="1"/>
        <v>0</v>
      </c>
      <c r="I33" s="241">
        <f t="shared" si="2"/>
        <v>0</v>
      </c>
      <c r="J33" s="239"/>
    </row>
    <row r="34" spans="1:10" ht="12" customHeight="1" thickBot="1">
      <c r="A34" s="234">
        <v>29</v>
      </c>
      <c r="B34" s="234" t="s">
        <v>242</v>
      </c>
      <c r="C34" s="234"/>
      <c r="D34" s="245"/>
      <c r="E34" s="242" t="s">
        <v>14</v>
      </c>
      <c r="F34" s="242">
        <v>20</v>
      </c>
      <c r="G34" s="241">
        <f t="shared" si="0"/>
        <v>0</v>
      </c>
      <c r="H34" s="241">
        <f t="shared" si="1"/>
        <v>0</v>
      </c>
      <c r="I34" s="241">
        <f t="shared" si="2"/>
        <v>0</v>
      </c>
      <c r="J34" s="239"/>
    </row>
    <row r="35" spans="1:10" ht="12" customHeight="1" thickBot="1">
      <c r="A35" s="234">
        <v>30</v>
      </c>
      <c r="B35" s="234" t="s">
        <v>243</v>
      </c>
      <c r="C35" s="234"/>
      <c r="D35" s="245"/>
      <c r="E35" s="242" t="s">
        <v>14</v>
      </c>
      <c r="F35" s="242">
        <v>100</v>
      </c>
      <c r="G35" s="241">
        <f t="shared" si="0"/>
        <v>0</v>
      </c>
      <c r="H35" s="241">
        <f t="shared" si="1"/>
        <v>0</v>
      </c>
      <c r="I35" s="241">
        <f t="shared" si="2"/>
        <v>0</v>
      </c>
      <c r="J35" s="239"/>
    </row>
    <row r="36" spans="1:10" ht="12" customHeight="1" thickBot="1">
      <c r="A36" s="234">
        <v>31</v>
      </c>
      <c r="B36" s="234" t="s">
        <v>244</v>
      </c>
      <c r="C36" s="234"/>
      <c r="D36" s="245"/>
      <c r="E36" s="242" t="s">
        <v>14</v>
      </c>
      <c r="F36" s="242">
        <v>35</v>
      </c>
      <c r="G36" s="241">
        <f t="shared" si="0"/>
        <v>0</v>
      </c>
      <c r="H36" s="241">
        <f t="shared" si="1"/>
        <v>0</v>
      </c>
      <c r="I36" s="241">
        <f t="shared" si="2"/>
        <v>0</v>
      </c>
      <c r="J36" s="239"/>
    </row>
    <row r="37" spans="1:10" ht="12.75" customHeight="1" thickBot="1">
      <c r="A37" s="234">
        <v>32</v>
      </c>
      <c r="B37" s="234" t="s">
        <v>245</v>
      </c>
      <c r="C37" s="234"/>
      <c r="D37" s="245"/>
      <c r="E37" s="242" t="s">
        <v>14</v>
      </c>
      <c r="F37" s="242">
        <v>30</v>
      </c>
      <c r="G37" s="241">
        <f t="shared" si="0"/>
        <v>0</v>
      </c>
      <c r="H37" s="241">
        <f t="shared" si="1"/>
        <v>0</v>
      </c>
      <c r="I37" s="241">
        <f t="shared" si="2"/>
        <v>0</v>
      </c>
      <c r="J37" s="239"/>
    </row>
    <row r="38" spans="1:10" ht="81" customHeight="1" thickBot="1">
      <c r="A38" s="234">
        <v>33</v>
      </c>
      <c r="B38" s="235" t="s">
        <v>246</v>
      </c>
      <c r="C38" s="246"/>
      <c r="D38" s="247"/>
      <c r="E38" s="248" t="s">
        <v>61</v>
      </c>
      <c r="F38" s="248"/>
      <c r="G38" s="241"/>
      <c r="H38" s="241"/>
      <c r="I38" s="241"/>
      <c r="J38" s="239"/>
    </row>
    <row r="39" spans="1:10" ht="24" customHeight="1" thickBot="1">
      <c r="A39" s="234" t="s">
        <v>211</v>
      </c>
      <c r="B39" s="234" t="s">
        <v>247</v>
      </c>
      <c r="C39" s="246"/>
      <c r="D39" s="247"/>
      <c r="E39" s="242" t="s">
        <v>14</v>
      </c>
      <c r="F39" s="242">
        <v>5</v>
      </c>
      <c r="G39" s="241">
        <f t="shared" si="0"/>
        <v>0</v>
      </c>
      <c r="H39" s="241">
        <f t="shared" si="1"/>
        <v>0</v>
      </c>
      <c r="I39" s="241">
        <f t="shared" si="2"/>
        <v>0</v>
      </c>
      <c r="J39" s="249"/>
    </row>
    <row r="40" spans="1:10" ht="24" customHeight="1" thickBot="1">
      <c r="A40" s="234" t="s">
        <v>212</v>
      </c>
      <c r="B40" s="234" t="s">
        <v>248</v>
      </c>
      <c r="C40" s="246"/>
      <c r="D40" s="247"/>
      <c r="E40" s="242" t="s">
        <v>14</v>
      </c>
      <c r="F40" s="242">
        <v>3</v>
      </c>
      <c r="G40" s="241">
        <f t="shared" si="0"/>
        <v>0</v>
      </c>
      <c r="H40" s="241">
        <f t="shared" si="1"/>
        <v>0</v>
      </c>
      <c r="I40" s="241">
        <f t="shared" si="2"/>
        <v>0</v>
      </c>
      <c r="J40" s="249"/>
    </row>
    <row r="41" spans="1:10" ht="12" customHeight="1" thickBot="1">
      <c r="A41" s="234" t="s">
        <v>256</v>
      </c>
      <c r="B41" s="235" t="s">
        <v>249</v>
      </c>
      <c r="C41" s="250"/>
      <c r="D41" s="251"/>
      <c r="E41" s="242" t="s">
        <v>14</v>
      </c>
      <c r="F41" s="242">
        <v>6</v>
      </c>
      <c r="G41" s="241">
        <f t="shared" si="0"/>
        <v>0</v>
      </c>
      <c r="H41" s="241">
        <f t="shared" si="1"/>
        <v>0</v>
      </c>
      <c r="I41" s="241">
        <f t="shared" si="2"/>
        <v>0</v>
      </c>
      <c r="J41" s="249"/>
    </row>
    <row r="42" spans="1:10" ht="12" customHeight="1" thickBot="1">
      <c r="A42" s="234" t="s">
        <v>257</v>
      </c>
      <c r="B42" s="235" t="s">
        <v>250</v>
      </c>
      <c r="C42" s="250"/>
      <c r="D42" s="251"/>
      <c r="E42" s="242" t="s">
        <v>14</v>
      </c>
      <c r="F42" s="242">
        <v>8</v>
      </c>
      <c r="G42" s="241">
        <f t="shared" si="0"/>
        <v>0</v>
      </c>
      <c r="H42" s="241">
        <f t="shared" si="1"/>
        <v>0</v>
      </c>
      <c r="I42" s="241">
        <f t="shared" si="2"/>
        <v>0</v>
      </c>
      <c r="J42" s="249"/>
    </row>
    <row r="43" spans="1:10" ht="57.75" customHeight="1" thickBot="1">
      <c r="A43" s="252">
        <v>34</v>
      </c>
      <c r="B43" s="234" t="s">
        <v>251</v>
      </c>
      <c r="C43" s="246"/>
      <c r="D43" s="247"/>
      <c r="E43" s="248" t="s">
        <v>61</v>
      </c>
      <c r="F43" s="248"/>
      <c r="G43" s="241"/>
      <c r="H43" s="241"/>
      <c r="I43" s="241"/>
      <c r="J43" s="253"/>
    </row>
    <row r="44" spans="1:10" ht="24.75" customHeight="1" thickBot="1">
      <c r="A44" s="234" t="s">
        <v>213</v>
      </c>
      <c r="B44" s="234" t="s">
        <v>247</v>
      </c>
      <c r="C44" s="246"/>
      <c r="D44" s="247"/>
      <c r="E44" s="242" t="s">
        <v>14</v>
      </c>
      <c r="F44" s="242">
        <v>4</v>
      </c>
      <c r="G44" s="241">
        <f t="shared" si="0"/>
        <v>0</v>
      </c>
      <c r="H44" s="241">
        <f t="shared" si="1"/>
        <v>0</v>
      </c>
      <c r="I44" s="241">
        <f t="shared" si="2"/>
        <v>0</v>
      </c>
      <c r="J44" s="249"/>
    </row>
    <row r="45" spans="1:10" ht="23.25" customHeight="1" thickBot="1">
      <c r="A45" s="234" t="s">
        <v>258</v>
      </c>
      <c r="B45" s="234" t="s">
        <v>248</v>
      </c>
      <c r="C45" s="246"/>
      <c r="D45" s="247"/>
      <c r="E45" s="242" t="s">
        <v>14</v>
      </c>
      <c r="F45" s="242">
        <v>2</v>
      </c>
      <c r="G45" s="241">
        <f t="shared" si="0"/>
        <v>0</v>
      </c>
      <c r="H45" s="241">
        <f t="shared" si="1"/>
        <v>0</v>
      </c>
      <c r="I45" s="241">
        <f t="shared" si="2"/>
        <v>0</v>
      </c>
      <c r="J45" s="249"/>
    </row>
    <row r="46" spans="1:10" ht="14.25" customHeight="1" thickBot="1">
      <c r="A46" s="234" t="s">
        <v>259</v>
      </c>
      <c r="B46" s="234" t="s">
        <v>252</v>
      </c>
      <c r="C46" s="250"/>
      <c r="D46" s="251"/>
      <c r="E46" s="242" t="s">
        <v>14</v>
      </c>
      <c r="F46" s="242">
        <v>4</v>
      </c>
      <c r="G46" s="241">
        <f t="shared" si="0"/>
        <v>0</v>
      </c>
      <c r="H46" s="241">
        <f t="shared" si="1"/>
        <v>0</v>
      </c>
      <c r="I46" s="241">
        <f t="shared" si="2"/>
        <v>0</v>
      </c>
      <c r="J46" s="249"/>
    </row>
    <row r="47" spans="1:10" ht="14.25" customHeight="1" thickBot="1">
      <c r="A47" s="234" t="s">
        <v>260</v>
      </c>
      <c r="B47" s="234" t="s">
        <v>253</v>
      </c>
      <c r="C47" s="250"/>
      <c r="D47" s="251"/>
      <c r="E47" s="242" t="s">
        <v>14</v>
      </c>
      <c r="F47" s="242">
        <v>4</v>
      </c>
      <c r="G47" s="241">
        <f t="shared" si="0"/>
        <v>0</v>
      </c>
      <c r="H47" s="241">
        <f t="shared" si="1"/>
        <v>0</v>
      </c>
      <c r="I47" s="241">
        <f t="shared" si="2"/>
        <v>0</v>
      </c>
      <c r="J47" s="249"/>
    </row>
    <row r="48" spans="1:11" ht="57.75" customHeight="1" thickBot="1">
      <c r="A48" s="252">
        <v>35</v>
      </c>
      <c r="B48" s="234" t="s">
        <v>254</v>
      </c>
      <c r="C48" s="246"/>
      <c r="D48" s="247"/>
      <c r="E48" s="248" t="s">
        <v>61</v>
      </c>
      <c r="F48" s="248"/>
      <c r="G48" s="241"/>
      <c r="H48" s="241"/>
      <c r="I48" s="241"/>
      <c r="J48" s="239"/>
      <c r="K48" s="182"/>
    </row>
    <row r="49" spans="1:10" ht="26.25" customHeight="1" thickBot="1">
      <c r="A49" s="234" t="s">
        <v>261</v>
      </c>
      <c r="B49" s="234" t="s">
        <v>247</v>
      </c>
      <c r="C49" s="234"/>
      <c r="D49" s="241"/>
      <c r="E49" s="242" t="s">
        <v>14</v>
      </c>
      <c r="F49" s="242">
        <v>4</v>
      </c>
      <c r="G49" s="241">
        <f t="shared" si="0"/>
        <v>0</v>
      </c>
      <c r="H49" s="241">
        <f t="shared" si="1"/>
        <v>0</v>
      </c>
      <c r="I49" s="241">
        <f t="shared" si="2"/>
        <v>0</v>
      </c>
      <c r="J49" s="239"/>
    </row>
    <row r="50" spans="1:10" ht="24.75" thickBot="1">
      <c r="A50" s="234" t="s">
        <v>262</v>
      </c>
      <c r="B50" s="234" t="s">
        <v>248</v>
      </c>
      <c r="C50" s="234"/>
      <c r="D50" s="241"/>
      <c r="E50" s="242" t="s">
        <v>14</v>
      </c>
      <c r="F50" s="242">
        <v>2</v>
      </c>
      <c r="G50" s="241">
        <f t="shared" si="0"/>
        <v>0</v>
      </c>
      <c r="H50" s="241">
        <f t="shared" si="1"/>
        <v>0</v>
      </c>
      <c r="I50" s="241">
        <f t="shared" si="2"/>
        <v>0</v>
      </c>
      <c r="J50" s="239"/>
    </row>
    <row r="51" spans="1:10" ht="15" customHeight="1" thickBot="1">
      <c r="A51" s="234" t="s">
        <v>263</v>
      </c>
      <c r="B51" s="234" t="s">
        <v>252</v>
      </c>
      <c r="C51" s="254"/>
      <c r="D51" s="255"/>
      <c r="E51" s="242" t="s">
        <v>14</v>
      </c>
      <c r="F51" s="242">
        <v>5</v>
      </c>
      <c r="G51" s="241">
        <f t="shared" si="0"/>
        <v>0</v>
      </c>
      <c r="H51" s="241">
        <f t="shared" si="1"/>
        <v>0</v>
      </c>
      <c r="I51" s="241">
        <f t="shared" si="2"/>
        <v>0</v>
      </c>
      <c r="J51" s="239"/>
    </row>
    <row r="52" spans="1:10" ht="15" customHeight="1" thickBot="1">
      <c r="A52" s="234" t="s">
        <v>264</v>
      </c>
      <c r="B52" s="234" t="s">
        <v>255</v>
      </c>
      <c r="C52" s="250"/>
      <c r="D52" s="251"/>
      <c r="E52" s="242" t="s">
        <v>14</v>
      </c>
      <c r="F52" s="242">
        <v>6</v>
      </c>
      <c r="G52" s="241">
        <f t="shared" si="0"/>
        <v>0</v>
      </c>
      <c r="H52" s="241">
        <f t="shared" si="1"/>
        <v>0</v>
      </c>
      <c r="I52" s="241">
        <f t="shared" si="2"/>
        <v>0</v>
      </c>
      <c r="J52" s="239"/>
    </row>
    <row r="53" spans="1:10" ht="12.75" customHeight="1" thickBot="1">
      <c r="A53" s="256">
        <v>36</v>
      </c>
      <c r="B53" s="236" t="s">
        <v>354</v>
      </c>
      <c r="C53" s="237"/>
      <c r="D53" s="241"/>
      <c r="E53" s="242" t="s">
        <v>14</v>
      </c>
      <c r="F53" s="242">
        <v>1</v>
      </c>
      <c r="G53" s="241">
        <f t="shared" si="0"/>
        <v>0</v>
      </c>
      <c r="H53" s="241">
        <f t="shared" si="1"/>
        <v>0</v>
      </c>
      <c r="I53" s="241">
        <f t="shared" si="2"/>
        <v>0</v>
      </c>
      <c r="J53" s="239"/>
    </row>
    <row r="54" spans="1:10" ht="13.5" customHeight="1" thickBot="1">
      <c r="A54" s="256">
        <v>37</v>
      </c>
      <c r="B54" s="236" t="s">
        <v>355</v>
      </c>
      <c r="C54" s="237"/>
      <c r="D54" s="241"/>
      <c r="E54" s="242" t="s">
        <v>14</v>
      </c>
      <c r="F54" s="242">
        <v>1</v>
      </c>
      <c r="G54" s="241">
        <f t="shared" si="0"/>
        <v>0</v>
      </c>
      <c r="H54" s="241">
        <f t="shared" si="1"/>
        <v>0</v>
      </c>
      <c r="I54" s="241">
        <f t="shared" si="2"/>
        <v>0</v>
      </c>
      <c r="J54" s="239"/>
    </row>
    <row r="55" spans="1:10" ht="12" customHeight="1" thickBot="1">
      <c r="A55" s="256">
        <v>38</v>
      </c>
      <c r="B55" s="236" t="s">
        <v>356</v>
      </c>
      <c r="C55" s="257"/>
      <c r="D55" s="255"/>
      <c r="E55" s="242" t="s">
        <v>14</v>
      </c>
      <c r="F55" s="242">
        <v>1</v>
      </c>
      <c r="G55" s="241">
        <f>F55*D55</f>
        <v>0</v>
      </c>
      <c r="H55" s="241">
        <f>G55*0.08</f>
        <v>0</v>
      </c>
      <c r="I55" s="241">
        <f>G55*1.08</f>
        <v>0</v>
      </c>
      <c r="J55" s="239"/>
    </row>
    <row r="56" spans="1:10" ht="156.75" customHeight="1" thickBot="1">
      <c r="A56" s="256">
        <v>39</v>
      </c>
      <c r="B56" s="237" t="s">
        <v>496</v>
      </c>
      <c r="C56" s="237"/>
      <c r="D56" s="241"/>
      <c r="E56" s="242" t="s">
        <v>14</v>
      </c>
      <c r="F56" s="242">
        <v>10</v>
      </c>
      <c r="G56" s="241">
        <f>F56*D56</f>
        <v>0</v>
      </c>
      <c r="H56" s="241">
        <f>G56*0.08</f>
        <v>0</v>
      </c>
      <c r="I56" s="241">
        <f>G56*1.08</f>
        <v>0</v>
      </c>
      <c r="J56" s="239"/>
    </row>
    <row r="57" spans="1:10" ht="14.25" customHeight="1" thickBot="1">
      <c r="A57" s="256">
        <v>40</v>
      </c>
      <c r="B57" s="238" t="s">
        <v>497</v>
      </c>
      <c r="C57" s="237"/>
      <c r="D57" s="241"/>
      <c r="E57" s="242" t="s">
        <v>14</v>
      </c>
      <c r="F57" s="242">
        <v>20</v>
      </c>
      <c r="G57" s="241">
        <f aca="true" t="shared" si="3" ref="G57:G74">F57*D57</f>
        <v>0</v>
      </c>
      <c r="H57" s="241">
        <f aca="true" t="shared" si="4" ref="H57:H74">G57*0.08</f>
        <v>0</v>
      </c>
      <c r="I57" s="241">
        <f aca="true" t="shared" si="5" ref="I57:I74">G57*1.08</f>
        <v>0</v>
      </c>
      <c r="J57" s="239"/>
    </row>
    <row r="58" spans="1:10" ht="15" customHeight="1" thickBot="1">
      <c r="A58" s="256">
        <v>41</v>
      </c>
      <c r="B58" s="238" t="s">
        <v>498</v>
      </c>
      <c r="C58" s="237"/>
      <c r="D58" s="241"/>
      <c r="E58" s="242" t="s">
        <v>14</v>
      </c>
      <c r="F58" s="242">
        <v>80</v>
      </c>
      <c r="G58" s="241">
        <f t="shared" si="3"/>
        <v>0</v>
      </c>
      <c r="H58" s="241">
        <f t="shared" si="4"/>
        <v>0</v>
      </c>
      <c r="I58" s="241">
        <f t="shared" si="5"/>
        <v>0</v>
      </c>
      <c r="J58" s="239"/>
    </row>
    <row r="59" spans="1:10" ht="12" customHeight="1" thickBot="1">
      <c r="A59" s="256">
        <v>42</v>
      </c>
      <c r="B59" s="238" t="s">
        <v>499</v>
      </c>
      <c r="C59" s="237"/>
      <c r="D59" s="241"/>
      <c r="E59" s="242" t="s">
        <v>14</v>
      </c>
      <c r="F59" s="242">
        <v>10</v>
      </c>
      <c r="G59" s="241">
        <f t="shared" si="3"/>
        <v>0</v>
      </c>
      <c r="H59" s="241">
        <f t="shared" si="4"/>
        <v>0</v>
      </c>
      <c r="I59" s="241">
        <f t="shared" si="5"/>
        <v>0</v>
      </c>
      <c r="J59" s="239"/>
    </row>
    <row r="60" spans="1:10" ht="48" customHeight="1" thickBot="1">
      <c r="A60" s="256">
        <v>43</v>
      </c>
      <c r="B60" s="239" t="s">
        <v>500</v>
      </c>
      <c r="C60" s="237"/>
      <c r="D60" s="241"/>
      <c r="E60" s="242" t="s">
        <v>14</v>
      </c>
      <c r="F60" s="242">
        <v>20</v>
      </c>
      <c r="G60" s="241">
        <f t="shared" si="3"/>
        <v>0</v>
      </c>
      <c r="H60" s="241">
        <f t="shared" si="4"/>
        <v>0</v>
      </c>
      <c r="I60" s="241">
        <f t="shared" si="5"/>
        <v>0</v>
      </c>
      <c r="J60" s="239"/>
    </row>
    <row r="61" spans="1:10" ht="13.5" customHeight="1" thickBot="1">
      <c r="A61" s="256">
        <v>44</v>
      </c>
      <c r="B61" s="239" t="s">
        <v>501</v>
      </c>
      <c r="C61" s="237"/>
      <c r="D61" s="241"/>
      <c r="E61" s="242" t="s">
        <v>14</v>
      </c>
      <c r="F61" s="242">
        <v>20</v>
      </c>
      <c r="G61" s="241">
        <f t="shared" si="3"/>
        <v>0</v>
      </c>
      <c r="H61" s="241">
        <f t="shared" si="4"/>
        <v>0</v>
      </c>
      <c r="I61" s="241">
        <f t="shared" si="5"/>
        <v>0</v>
      </c>
      <c r="J61" s="239"/>
    </row>
    <row r="62" spans="1:10" ht="13.5" customHeight="1" thickBot="1">
      <c r="A62" s="256">
        <v>45</v>
      </c>
      <c r="B62" s="239" t="s">
        <v>502</v>
      </c>
      <c r="C62" s="237"/>
      <c r="D62" s="241"/>
      <c r="E62" s="242" t="s">
        <v>14</v>
      </c>
      <c r="F62" s="242">
        <v>20</v>
      </c>
      <c r="G62" s="241">
        <f t="shared" si="3"/>
        <v>0</v>
      </c>
      <c r="H62" s="241">
        <f t="shared" si="4"/>
        <v>0</v>
      </c>
      <c r="I62" s="241">
        <f t="shared" si="5"/>
        <v>0</v>
      </c>
      <c r="J62" s="239"/>
    </row>
    <row r="63" spans="1:10" ht="12.75" customHeight="1" thickBot="1">
      <c r="A63" s="256">
        <v>46</v>
      </c>
      <c r="B63" s="239" t="s">
        <v>503</v>
      </c>
      <c r="C63" s="237"/>
      <c r="D63" s="241"/>
      <c r="E63" s="242" t="s">
        <v>14</v>
      </c>
      <c r="F63" s="242">
        <v>20</v>
      </c>
      <c r="G63" s="241">
        <f t="shared" si="3"/>
        <v>0</v>
      </c>
      <c r="H63" s="241">
        <f t="shared" si="4"/>
        <v>0</v>
      </c>
      <c r="I63" s="241">
        <f t="shared" si="5"/>
        <v>0</v>
      </c>
      <c r="J63" s="239"/>
    </row>
    <row r="64" spans="1:10" ht="15" customHeight="1" thickBot="1">
      <c r="A64" s="256">
        <v>47</v>
      </c>
      <c r="B64" s="240" t="s">
        <v>504</v>
      </c>
      <c r="C64" s="237"/>
      <c r="D64" s="241"/>
      <c r="E64" s="242" t="s">
        <v>14</v>
      </c>
      <c r="F64" s="242">
        <v>20</v>
      </c>
      <c r="G64" s="241">
        <f t="shared" si="3"/>
        <v>0</v>
      </c>
      <c r="H64" s="241">
        <f t="shared" si="4"/>
        <v>0</v>
      </c>
      <c r="I64" s="241">
        <f t="shared" si="5"/>
        <v>0</v>
      </c>
      <c r="J64" s="239"/>
    </row>
    <row r="65" spans="1:10" ht="14.25" customHeight="1" thickBot="1">
      <c r="A65" s="256">
        <v>48</v>
      </c>
      <c r="B65" s="239" t="s">
        <v>505</v>
      </c>
      <c r="C65" s="237"/>
      <c r="D65" s="241"/>
      <c r="E65" s="242" t="s">
        <v>14</v>
      </c>
      <c r="F65" s="242">
        <v>10</v>
      </c>
      <c r="G65" s="241">
        <f t="shared" si="3"/>
        <v>0</v>
      </c>
      <c r="H65" s="241">
        <f t="shared" si="4"/>
        <v>0</v>
      </c>
      <c r="I65" s="241">
        <f t="shared" si="5"/>
        <v>0</v>
      </c>
      <c r="J65" s="239"/>
    </row>
    <row r="66" spans="1:10" ht="15" customHeight="1" thickBot="1">
      <c r="A66" s="256">
        <v>49</v>
      </c>
      <c r="B66" s="239" t="s">
        <v>506</v>
      </c>
      <c r="C66" s="237"/>
      <c r="D66" s="241"/>
      <c r="E66" s="242" t="s">
        <v>14</v>
      </c>
      <c r="F66" s="242">
        <v>20</v>
      </c>
      <c r="G66" s="241">
        <f t="shared" si="3"/>
        <v>0</v>
      </c>
      <c r="H66" s="241">
        <f t="shared" si="4"/>
        <v>0</v>
      </c>
      <c r="I66" s="241">
        <f t="shared" si="5"/>
        <v>0</v>
      </c>
      <c r="J66" s="239"/>
    </row>
    <row r="67" spans="1:10" ht="69.75" customHeight="1" thickBot="1">
      <c r="A67" s="256">
        <v>50</v>
      </c>
      <c r="B67" s="239" t="s">
        <v>507</v>
      </c>
      <c r="C67" s="237"/>
      <c r="D67" s="241"/>
      <c r="E67" s="242" t="s">
        <v>14</v>
      </c>
      <c r="F67" s="242">
        <v>10</v>
      </c>
      <c r="G67" s="241">
        <f t="shared" si="3"/>
        <v>0</v>
      </c>
      <c r="H67" s="241">
        <f t="shared" si="4"/>
        <v>0</v>
      </c>
      <c r="I67" s="241">
        <f t="shared" si="5"/>
        <v>0</v>
      </c>
      <c r="J67" s="239"/>
    </row>
    <row r="68" spans="1:10" ht="48" customHeight="1" thickBot="1">
      <c r="A68" s="256">
        <v>51</v>
      </c>
      <c r="B68" s="239" t="s">
        <v>508</v>
      </c>
      <c r="C68" s="237"/>
      <c r="D68" s="241"/>
      <c r="E68" s="242" t="s">
        <v>14</v>
      </c>
      <c r="F68" s="242">
        <v>3</v>
      </c>
      <c r="G68" s="241">
        <f t="shared" si="3"/>
        <v>0</v>
      </c>
      <c r="H68" s="241">
        <f t="shared" si="4"/>
        <v>0</v>
      </c>
      <c r="I68" s="241">
        <f t="shared" si="5"/>
        <v>0</v>
      </c>
      <c r="J68" s="239"/>
    </row>
    <row r="69" spans="1:10" ht="102" customHeight="1" thickBot="1">
      <c r="A69" s="256">
        <v>52</v>
      </c>
      <c r="B69" s="239" t="s">
        <v>509</v>
      </c>
      <c r="C69" s="237"/>
      <c r="D69" s="241"/>
      <c r="E69" s="242" t="s">
        <v>14</v>
      </c>
      <c r="F69" s="242">
        <v>20</v>
      </c>
      <c r="G69" s="241">
        <f t="shared" si="3"/>
        <v>0</v>
      </c>
      <c r="H69" s="241">
        <f t="shared" si="4"/>
        <v>0</v>
      </c>
      <c r="I69" s="241">
        <f t="shared" si="5"/>
        <v>0</v>
      </c>
      <c r="J69" s="239"/>
    </row>
    <row r="70" spans="1:10" ht="135.75" customHeight="1" thickBot="1">
      <c r="A70" s="256">
        <v>53</v>
      </c>
      <c r="B70" s="239" t="s">
        <v>510</v>
      </c>
      <c r="C70" s="237"/>
      <c r="D70" s="241"/>
      <c r="E70" s="242" t="s">
        <v>14</v>
      </c>
      <c r="F70" s="242">
        <v>10</v>
      </c>
      <c r="G70" s="241">
        <f>F70*D70</f>
        <v>0</v>
      </c>
      <c r="H70" s="241">
        <f t="shared" si="4"/>
        <v>0</v>
      </c>
      <c r="I70" s="241">
        <f>G70*1.08</f>
        <v>0</v>
      </c>
      <c r="J70" s="239"/>
    </row>
    <row r="71" spans="1:10" ht="12.75" customHeight="1" thickBot="1">
      <c r="A71" s="256">
        <v>54</v>
      </c>
      <c r="B71" s="239" t="s">
        <v>511</v>
      </c>
      <c r="C71" s="237"/>
      <c r="D71" s="241"/>
      <c r="E71" s="242" t="s">
        <v>14</v>
      </c>
      <c r="F71" s="242">
        <v>100</v>
      </c>
      <c r="G71" s="241">
        <f>F71*D71</f>
        <v>0</v>
      </c>
      <c r="H71" s="241">
        <f t="shared" si="4"/>
        <v>0</v>
      </c>
      <c r="I71" s="241">
        <f>G71*1.08</f>
        <v>0</v>
      </c>
      <c r="J71" s="239"/>
    </row>
    <row r="72" spans="1:10" ht="12" customHeight="1" thickBot="1">
      <c r="A72" s="256">
        <v>55</v>
      </c>
      <c r="B72" s="239" t="s">
        <v>512</v>
      </c>
      <c r="C72" s="237"/>
      <c r="D72" s="241"/>
      <c r="E72" s="242" t="s">
        <v>14</v>
      </c>
      <c r="F72" s="242">
        <v>30</v>
      </c>
      <c r="G72" s="241">
        <f>F72*D72</f>
        <v>0</v>
      </c>
      <c r="H72" s="241">
        <f t="shared" si="4"/>
        <v>0</v>
      </c>
      <c r="I72" s="241">
        <f>G72*1.08</f>
        <v>0</v>
      </c>
      <c r="J72" s="239"/>
    </row>
    <row r="73" spans="1:10" ht="13.5" customHeight="1" thickBot="1">
      <c r="A73" s="256">
        <v>56</v>
      </c>
      <c r="B73" s="239" t="s">
        <v>513</v>
      </c>
      <c r="C73" s="237"/>
      <c r="D73" s="241"/>
      <c r="E73" s="242" t="s">
        <v>14</v>
      </c>
      <c r="F73" s="242">
        <v>50</v>
      </c>
      <c r="G73" s="241">
        <f>F73*D73</f>
        <v>0</v>
      </c>
      <c r="H73" s="241">
        <f t="shared" si="4"/>
        <v>0</v>
      </c>
      <c r="I73" s="241">
        <f>G73*1.08</f>
        <v>0</v>
      </c>
      <c r="J73" s="239"/>
    </row>
    <row r="74" spans="1:10" ht="13.5" customHeight="1" thickBot="1">
      <c r="A74" s="256">
        <v>57</v>
      </c>
      <c r="B74" s="239" t="s">
        <v>514</v>
      </c>
      <c r="C74" s="237"/>
      <c r="D74" s="241"/>
      <c r="E74" s="242" t="s">
        <v>14</v>
      </c>
      <c r="F74" s="242">
        <v>20</v>
      </c>
      <c r="G74" s="241">
        <f t="shared" si="3"/>
        <v>0</v>
      </c>
      <c r="H74" s="241">
        <f t="shared" si="4"/>
        <v>0</v>
      </c>
      <c r="I74" s="241">
        <f t="shared" si="5"/>
        <v>0</v>
      </c>
      <c r="J74" s="239"/>
    </row>
    <row r="75" spans="1:10" ht="19.5" thickBot="1">
      <c r="A75" s="347" t="s">
        <v>310</v>
      </c>
      <c r="B75" s="348"/>
      <c r="C75" s="348"/>
      <c r="D75" s="348"/>
      <c r="E75" s="348"/>
      <c r="F75" s="348"/>
      <c r="G75" s="348"/>
      <c r="H75" s="348"/>
      <c r="I75" s="348"/>
      <c r="J75" s="349"/>
    </row>
    <row r="76" spans="1:10" ht="19.5" thickBot="1">
      <c r="A76" s="174"/>
      <c r="B76" s="174"/>
      <c r="C76" s="174"/>
      <c r="D76" s="174"/>
      <c r="E76" s="174"/>
      <c r="F76" s="183" t="s">
        <v>330</v>
      </c>
      <c r="G76" s="184">
        <f>SUM(G6:G74)</f>
        <v>0</v>
      </c>
      <c r="H76" s="185">
        <f>SUM(H6:H74)</f>
        <v>0</v>
      </c>
      <c r="I76" s="184">
        <f>SUM(I6:I74)</f>
        <v>0</v>
      </c>
      <c r="J76" s="175"/>
    </row>
  </sheetData>
  <sheetProtection/>
  <mergeCells count="11">
    <mergeCell ref="B3:C3"/>
    <mergeCell ref="A4:A5"/>
    <mergeCell ref="B4:C4"/>
    <mergeCell ref="D4:D5"/>
    <mergeCell ref="E4:E5"/>
    <mergeCell ref="F4:F5"/>
    <mergeCell ref="G4:G5"/>
    <mergeCell ref="H4:H5"/>
    <mergeCell ref="I4:I5"/>
    <mergeCell ref="J4:J5"/>
    <mergeCell ref="A75:J75"/>
  </mergeCells>
  <printOptions/>
  <pageMargins left="0.15748031496062992" right="0.15748031496062992" top="0.7480314960629921" bottom="0.7480314960629921" header="0.31496062992125984" footer="0.31496062992125984"/>
  <pageSetup orientation="landscape" paperSize="9" scale="60" r:id="rId1"/>
  <rowBreaks count="1" manualBreakCount="1">
    <brk id="47" max="9" man="1"/>
  </rowBreaks>
  <colBreaks count="1" manualBreakCount="1">
    <brk id="10" max="65535" man="1"/>
  </colBreaks>
</worksheet>
</file>

<file path=xl/worksheets/sheet29.xml><?xml version="1.0" encoding="utf-8"?>
<worksheet xmlns="http://schemas.openxmlformats.org/spreadsheetml/2006/main" xmlns:r="http://schemas.openxmlformats.org/officeDocument/2006/relationships">
  <sheetPr>
    <tabColor rgb="FF00B050"/>
  </sheetPr>
  <dimension ref="A1:J15"/>
  <sheetViews>
    <sheetView zoomScalePageLayoutView="0" workbookViewId="0" topLeftCell="A1">
      <selection activeCell="I7" sqref="I7"/>
    </sheetView>
  </sheetViews>
  <sheetFormatPr defaultColWidth="9.140625" defaultRowHeight="15"/>
  <cols>
    <col min="1" max="1" width="3.28125" style="0" customWidth="1"/>
    <col min="2" max="2" width="62.28125" style="0" customWidth="1"/>
    <col min="5" max="5" width="4.7109375" style="0" customWidth="1"/>
    <col min="6" max="7" width="7.7109375" style="0" customWidth="1"/>
    <col min="8" max="8" width="8.140625" style="0" customWidth="1"/>
  </cols>
  <sheetData>
    <row r="1" spans="1:10" ht="15">
      <c r="A1" s="351" t="s">
        <v>655</v>
      </c>
      <c r="B1" s="351"/>
      <c r="C1" s="12"/>
      <c r="D1" s="12"/>
      <c r="E1" s="12"/>
      <c r="F1" s="12"/>
      <c r="G1" s="12"/>
      <c r="H1" s="12"/>
      <c r="I1" s="12"/>
      <c r="J1" s="12"/>
    </row>
    <row r="2" spans="1:10" ht="15.75" thickBot="1">
      <c r="A2" s="14" t="s">
        <v>341</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21.75" customHeight="1" thickBot="1">
      <c r="A4" s="294"/>
      <c r="B4" s="296" t="s">
        <v>7</v>
      </c>
      <c r="C4" s="297"/>
      <c r="D4" s="284" t="s">
        <v>117</v>
      </c>
      <c r="E4" s="284" t="s">
        <v>8</v>
      </c>
      <c r="F4" s="284" t="s">
        <v>9</v>
      </c>
      <c r="G4" s="284" t="s">
        <v>116</v>
      </c>
      <c r="H4" s="284" t="s">
        <v>10</v>
      </c>
      <c r="I4" s="284" t="s">
        <v>115</v>
      </c>
      <c r="J4" s="284" t="s">
        <v>11</v>
      </c>
    </row>
    <row r="5" spans="1:10" ht="27" customHeight="1" thickBot="1">
      <c r="A5" s="295"/>
      <c r="B5" s="41" t="s">
        <v>12</v>
      </c>
      <c r="C5" s="42" t="s">
        <v>13</v>
      </c>
      <c r="D5" s="285"/>
      <c r="E5" s="285"/>
      <c r="F5" s="285"/>
      <c r="G5" s="285"/>
      <c r="H5" s="285"/>
      <c r="I5" s="285"/>
      <c r="J5" s="285"/>
    </row>
    <row r="6" spans="1:10" ht="93" customHeight="1" thickBot="1">
      <c r="A6" s="41">
        <v>1</v>
      </c>
      <c r="B6" s="258" t="s">
        <v>538</v>
      </c>
      <c r="C6" s="17"/>
      <c r="D6" s="49"/>
      <c r="E6" s="44" t="s">
        <v>21</v>
      </c>
      <c r="F6" s="86">
        <v>100</v>
      </c>
      <c r="G6" s="15">
        <f aca="true" t="shared" si="0" ref="G6:G14">PRODUCT(D6*F6)</f>
        <v>0</v>
      </c>
      <c r="H6" s="15"/>
      <c r="I6" s="15">
        <f aca="true" t="shared" si="1" ref="I6:I14">G6*1.08</f>
        <v>0</v>
      </c>
      <c r="J6" s="17"/>
    </row>
    <row r="7" spans="1:10" ht="81.75" customHeight="1" thickBot="1">
      <c r="A7" s="41">
        <v>2</v>
      </c>
      <c r="B7" s="258" t="s">
        <v>539</v>
      </c>
      <c r="C7" s="17"/>
      <c r="D7" s="49"/>
      <c r="E7" s="44" t="s">
        <v>21</v>
      </c>
      <c r="F7" s="86">
        <v>70</v>
      </c>
      <c r="G7" s="15">
        <f t="shared" si="0"/>
        <v>0</v>
      </c>
      <c r="H7" s="15"/>
      <c r="I7" s="15">
        <f t="shared" si="1"/>
        <v>0</v>
      </c>
      <c r="J7" s="17"/>
    </row>
    <row r="8" spans="1:10" ht="81" customHeight="1" thickBot="1">
      <c r="A8" s="41">
        <v>3</v>
      </c>
      <c r="B8" s="258" t="s">
        <v>540</v>
      </c>
      <c r="C8" s="17"/>
      <c r="D8" s="49"/>
      <c r="E8" s="44" t="s">
        <v>21</v>
      </c>
      <c r="F8" s="86">
        <v>30</v>
      </c>
      <c r="G8" s="15">
        <f t="shared" si="0"/>
        <v>0</v>
      </c>
      <c r="H8" s="15"/>
      <c r="I8" s="15">
        <f t="shared" si="1"/>
        <v>0</v>
      </c>
      <c r="J8" s="17"/>
    </row>
    <row r="9" spans="1:10" ht="12.75" customHeight="1" thickBot="1">
      <c r="A9" s="41">
        <v>4</v>
      </c>
      <c r="B9" s="258" t="s">
        <v>541</v>
      </c>
      <c r="C9" s="17"/>
      <c r="D9" s="49"/>
      <c r="E9" s="44" t="s">
        <v>21</v>
      </c>
      <c r="F9" s="86">
        <v>30</v>
      </c>
      <c r="G9" s="15">
        <f t="shared" si="0"/>
        <v>0</v>
      </c>
      <c r="H9" s="15"/>
      <c r="I9" s="15">
        <f t="shared" si="1"/>
        <v>0</v>
      </c>
      <c r="J9" s="17"/>
    </row>
    <row r="10" spans="1:10" ht="26.25" customHeight="1" thickBot="1">
      <c r="A10" s="41"/>
      <c r="B10" s="258" t="s">
        <v>546</v>
      </c>
      <c r="C10" s="17"/>
      <c r="D10" s="49"/>
      <c r="E10" s="44" t="s">
        <v>21</v>
      </c>
      <c r="F10" s="86">
        <v>100</v>
      </c>
      <c r="G10" s="15">
        <f t="shared" si="0"/>
        <v>0</v>
      </c>
      <c r="H10" s="15"/>
      <c r="I10" s="15">
        <f t="shared" si="1"/>
        <v>0</v>
      </c>
      <c r="J10" s="17"/>
    </row>
    <row r="11" spans="1:10" ht="16.5" customHeight="1" thickBot="1">
      <c r="A11" s="41">
        <v>6</v>
      </c>
      <c r="B11" s="258" t="s">
        <v>542</v>
      </c>
      <c r="C11" s="17"/>
      <c r="D11" s="49"/>
      <c r="E11" s="44" t="s">
        <v>21</v>
      </c>
      <c r="F11" s="86">
        <v>60</v>
      </c>
      <c r="G11" s="15">
        <f t="shared" si="0"/>
        <v>0</v>
      </c>
      <c r="H11" s="15"/>
      <c r="I11" s="15">
        <f t="shared" si="1"/>
        <v>0</v>
      </c>
      <c r="J11" s="17"/>
    </row>
    <row r="12" spans="1:10" ht="15" customHeight="1" thickBot="1">
      <c r="A12" s="41">
        <v>7</v>
      </c>
      <c r="B12" s="258" t="s">
        <v>543</v>
      </c>
      <c r="C12" s="17"/>
      <c r="D12" s="49"/>
      <c r="E12" s="44"/>
      <c r="F12" s="86">
        <v>40</v>
      </c>
      <c r="G12" s="15">
        <f t="shared" si="0"/>
        <v>0</v>
      </c>
      <c r="H12" s="15"/>
      <c r="I12" s="15">
        <f t="shared" si="1"/>
        <v>0</v>
      </c>
      <c r="J12" s="17"/>
    </row>
    <row r="13" spans="1:10" ht="24.75" customHeight="1" thickBot="1">
      <c r="A13" s="41">
        <v>8</v>
      </c>
      <c r="B13" s="258" t="s">
        <v>544</v>
      </c>
      <c r="C13" s="17"/>
      <c r="D13" s="49"/>
      <c r="E13" s="44" t="s">
        <v>21</v>
      </c>
      <c r="F13" s="86">
        <v>10</v>
      </c>
      <c r="G13" s="15">
        <f t="shared" si="0"/>
        <v>0</v>
      </c>
      <c r="H13" s="15"/>
      <c r="I13" s="15">
        <f t="shared" si="1"/>
        <v>0</v>
      </c>
      <c r="J13" s="17"/>
    </row>
    <row r="14" spans="1:10" ht="12.75" customHeight="1" thickBot="1">
      <c r="A14" s="41">
        <v>9</v>
      </c>
      <c r="B14" s="259" t="s">
        <v>545</v>
      </c>
      <c r="C14" s="17"/>
      <c r="D14" s="49"/>
      <c r="E14" s="44" t="s">
        <v>21</v>
      </c>
      <c r="F14" s="86">
        <v>80</v>
      </c>
      <c r="G14" s="15">
        <f t="shared" si="0"/>
        <v>0</v>
      </c>
      <c r="H14" s="15"/>
      <c r="I14" s="15">
        <f t="shared" si="1"/>
        <v>0</v>
      </c>
      <c r="J14" s="17"/>
    </row>
    <row r="15" spans="1:10" ht="26.25" thickBot="1">
      <c r="A15" s="289"/>
      <c r="B15" s="290"/>
      <c r="C15" s="290"/>
      <c r="D15" s="290"/>
      <c r="E15" s="291"/>
      <c r="F15" s="16" t="s">
        <v>17</v>
      </c>
      <c r="G15" s="15">
        <f>SUM(G6:G14)</f>
        <v>0</v>
      </c>
      <c r="H15" s="15"/>
      <c r="I15" s="15">
        <f>SUM(I6:I14)</f>
        <v>0</v>
      </c>
      <c r="J15" s="17">
        <f>-+'[1]Pakiet 35'!I11</f>
        <v>0</v>
      </c>
    </row>
  </sheetData>
  <sheetProtection/>
  <mergeCells count="12">
    <mergeCell ref="A1:B1"/>
    <mergeCell ref="B3:C3"/>
    <mergeCell ref="A4:A5"/>
    <mergeCell ref="B4:C4"/>
    <mergeCell ref="D4:D5"/>
    <mergeCell ref="E4:E5"/>
    <mergeCell ref="F4:F5"/>
    <mergeCell ref="G4:G5"/>
    <mergeCell ref="H4:H5"/>
    <mergeCell ref="I4:I5"/>
    <mergeCell ref="J4:J5"/>
    <mergeCell ref="A15:E15"/>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J11"/>
  <sheetViews>
    <sheetView view="pageBreakPreview" zoomScale="60" zoomScaleNormal="70" zoomScalePageLayoutView="0" workbookViewId="0" topLeftCell="A1">
      <selection activeCell="G9" sqref="G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618</v>
      </c>
      <c r="B3" s="47"/>
      <c r="C3" s="47"/>
      <c r="D3" s="47"/>
      <c r="E3" s="47"/>
      <c r="F3" s="47"/>
      <c r="G3" s="47"/>
      <c r="H3" s="47"/>
      <c r="I3" s="47"/>
      <c r="J3" s="47"/>
    </row>
    <row r="4" spans="1:10" ht="15.75" thickBot="1">
      <c r="A4" s="126" t="s">
        <v>394</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3" customHeight="1" thickBot="1">
      <c r="A7" s="295"/>
      <c r="B7" s="41" t="s">
        <v>12</v>
      </c>
      <c r="C7" s="42" t="s">
        <v>13</v>
      </c>
      <c r="D7" s="285"/>
      <c r="E7" s="285"/>
      <c r="F7" s="285"/>
      <c r="G7" s="285"/>
      <c r="H7" s="285"/>
      <c r="I7" s="285"/>
      <c r="J7" s="285"/>
    </row>
    <row r="8" spans="1:10" ht="48" customHeight="1" thickBot="1">
      <c r="A8" s="59">
        <v>1</v>
      </c>
      <c r="B8" s="61" t="s">
        <v>121</v>
      </c>
      <c r="C8" s="42"/>
      <c r="D8" s="34"/>
      <c r="E8" s="34" t="s">
        <v>122</v>
      </c>
      <c r="F8" s="108">
        <v>15</v>
      </c>
      <c r="G8" s="15">
        <f>PRODUCT(D8*F8)</f>
        <v>0</v>
      </c>
      <c r="H8" s="34"/>
      <c r="I8" s="34">
        <f>G8*1.08</f>
        <v>0</v>
      </c>
      <c r="J8" s="34"/>
    </row>
    <row r="9" spans="1:10" ht="54" customHeight="1" thickBot="1">
      <c r="A9" s="41">
        <v>2</v>
      </c>
      <c r="B9" s="61" t="s">
        <v>25</v>
      </c>
      <c r="C9" s="17"/>
      <c r="D9" s="15"/>
      <c r="E9" s="44" t="s">
        <v>122</v>
      </c>
      <c r="F9" s="89">
        <v>5</v>
      </c>
      <c r="G9" s="15">
        <f>PRODUCT(D9*F9)</f>
        <v>0</v>
      </c>
      <c r="H9" s="15"/>
      <c r="I9" s="40">
        <f>G9*1.08</f>
        <v>0</v>
      </c>
      <c r="J9" s="17"/>
    </row>
    <row r="10" spans="1:10" ht="22.5" customHeight="1" thickBot="1">
      <c r="A10" s="286" t="s">
        <v>486</v>
      </c>
      <c r="B10" s="287"/>
      <c r="C10" s="287"/>
      <c r="D10" s="287"/>
      <c r="E10" s="287"/>
      <c r="F10" s="287"/>
      <c r="G10" s="287"/>
      <c r="H10" s="287"/>
      <c r="I10" s="287"/>
      <c r="J10" s="288"/>
    </row>
    <row r="11" spans="1:10" ht="15.75" thickBot="1">
      <c r="A11" s="289"/>
      <c r="B11" s="290"/>
      <c r="C11" s="290"/>
      <c r="D11" s="290"/>
      <c r="E11" s="291"/>
      <c r="F11" s="16" t="s">
        <v>17</v>
      </c>
      <c r="G11" s="15">
        <f>SUM(G8:G9)</f>
        <v>0</v>
      </c>
      <c r="H11" s="15"/>
      <c r="I11" s="15">
        <f>SUM(I8:I9)</f>
        <v>0</v>
      </c>
      <c r="J11" s="17"/>
    </row>
  </sheetData>
  <sheetProtection/>
  <mergeCells count="12">
    <mergeCell ref="A11:E11"/>
    <mergeCell ref="B5:C5"/>
    <mergeCell ref="A6:A7"/>
    <mergeCell ref="B6:C6"/>
    <mergeCell ref="D6:D7"/>
    <mergeCell ref="E6:E7"/>
    <mergeCell ref="G6:G7"/>
    <mergeCell ref="H6:H7"/>
    <mergeCell ref="I6:I7"/>
    <mergeCell ref="J6:J7"/>
    <mergeCell ref="A10:J10"/>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30.xml><?xml version="1.0" encoding="utf-8"?>
<worksheet xmlns="http://schemas.openxmlformats.org/spreadsheetml/2006/main" xmlns:r="http://schemas.openxmlformats.org/officeDocument/2006/relationships">
  <sheetPr>
    <tabColor rgb="FF00B050"/>
  </sheetPr>
  <dimension ref="A1:J12"/>
  <sheetViews>
    <sheetView zoomScale="70" zoomScaleNormal="70" zoomScalePageLayoutView="0" workbookViewId="0" topLeftCell="A1">
      <selection activeCell="J10" sqref="J10"/>
    </sheetView>
  </sheetViews>
  <sheetFormatPr defaultColWidth="9.140625" defaultRowHeight="15"/>
  <cols>
    <col min="1" max="1" width="2.8515625" style="0" customWidth="1"/>
    <col min="2" max="2" width="53.57421875" style="0" customWidth="1"/>
    <col min="3" max="3" width="11.00390625" style="0" customWidth="1"/>
    <col min="4" max="4" width="12.00390625" style="0" customWidth="1"/>
    <col min="5" max="5" width="4.7109375" style="0" customWidth="1"/>
    <col min="6" max="6" width="7.140625" style="0" customWidth="1"/>
    <col min="7" max="7" width="9.421875" style="0" customWidth="1"/>
    <col min="8" max="8" width="7.7109375" style="0" customWidth="1"/>
    <col min="9" max="9" width="9.140625" style="0" customWidth="1"/>
    <col min="10" max="10" width="13.140625" style="0" customWidth="1"/>
  </cols>
  <sheetData>
    <row r="1" spans="1:9" ht="15">
      <c r="A1" s="357" t="s">
        <v>656</v>
      </c>
      <c r="B1" s="357"/>
      <c r="C1" s="77"/>
      <c r="D1" s="77"/>
      <c r="E1" s="77"/>
      <c r="F1" s="77"/>
      <c r="G1" s="77"/>
      <c r="H1" s="77"/>
      <c r="I1" s="77"/>
    </row>
    <row r="2" spans="1:9" ht="15">
      <c r="A2" s="364" t="s">
        <v>353</v>
      </c>
      <c r="B2" s="364"/>
      <c r="C2" s="365"/>
      <c r="D2" s="77"/>
      <c r="E2" s="77"/>
      <c r="F2" s="77"/>
      <c r="G2" s="77"/>
      <c r="H2" s="77"/>
      <c r="I2" s="77"/>
    </row>
    <row r="3" spans="1:9" ht="15.75" thickBot="1">
      <c r="A3" s="64"/>
      <c r="B3" s="77"/>
      <c r="C3" s="77"/>
      <c r="D3" s="77"/>
      <c r="E3" s="77"/>
      <c r="F3" s="77"/>
      <c r="G3" s="77"/>
      <c r="H3" s="77"/>
      <c r="I3" s="77"/>
    </row>
    <row r="4" spans="1:10" ht="15.75" thickBot="1">
      <c r="A4" s="358"/>
      <c r="B4" s="360" t="s">
        <v>127</v>
      </c>
      <c r="C4" s="362" t="s">
        <v>348</v>
      </c>
      <c r="D4" s="360" t="s">
        <v>117</v>
      </c>
      <c r="E4" s="360" t="s">
        <v>8</v>
      </c>
      <c r="F4" s="360" t="s">
        <v>9</v>
      </c>
      <c r="G4" s="360" t="s">
        <v>128</v>
      </c>
      <c r="H4" s="360" t="s">
        <v>129</v>
      </c>
      <c r="I4" s="367" t="s">
        <v>130</v>
      </c>
      <c r="J4" s="366" t="s">
        <v>352</v>
      </c>
    </row>
    <row r="5" spans="1:10" ht="30" customHeight="1" thickBot="1">
      <c r="A5" s="359"/>
      <c r="B5" s="361"/>
      <c r="C5" s="363"/>
      <c r="D5" s="361"/>
      <c r="E5" s="361"/>
      <c r="F5" s="361"/>
      <c r="G5" s="361"/>
      <c r="H5" s="361"/>
      <c r="I5" s="368"/>
      <c r="J5" s="366"/>
    </row>
    <row r="6" spans="1:10" ht="26.25" thickBot="1">
      <c r="A6" s="2"/>
      <c r="B6" s="78" t="s">
        <v>131</v>
      </c>
      <c r="C6" s="3"/>
      <c r="D6" s="3"/>
      <c r="E6" s="81"/>
      <c r="F6" s="81"/>
      <c r="G6" s="81"/>
      <c r="H6" s="81"/>
      <c r="I6" s="82"/>
      <c r="J6" s="83"/>
    </row>
    <row r="7" spans="1:10" ht="93" customHeight="1" thickBot="1">
      <c r="A7" s="84">
        <v>1</v>
      </c>
      <c r="B7" s="3" t="s">
        <v>156</v>
      </c>
      <c r="C7" s="3"/>
      <c r="D7" s="20"/>
      <c r="E7" s="19" t="s">
        <v>22</v>
      </c>
      <c r="F7" s="24">
        <v>5</v>
      </c>
      <c r="G7" s="20"/>
      <c r="H7" s="26">
        <v>0.08</v>
      </c>
      <c r="I7" s="79">
        <f>G7*H7+G7</f>
        <v>0</v>
      </c>
      <c r="J7" s="83"/>
    </row>
    <row r="8" spans="1:10" ht="54" customHeight="1" thickBot="1">
      <c r="A8" s="84">
        <v>2</v>
      </c>
      <c r="B8" s="3" t="s">
        <v>132</v>
      </c>
      <c r="C8" s="3"/>
      <c r="D8" s="21"/>
      <c r="E8" s="19" t="s">
        <v>22</v>
      </c>
      <c r="F8" s="25">
        <v>5</v>
      </c>
      <c r="G8" s="21"/>
      <c r="H8" s="27">
        <v>0.08</v>
      </c>
      <c r="I8" s="79">
        <f>G8*H8+G8</f>
        <v>0</v>
      </c>
      <c r="J8" s="83"/>
    </row>
    <row r="9" spans="1:10" ht="24.75" customHeight="1" thickBot="1">
      <c r="A9" s="84">
        <v>3</v>
      </c>
      <c r="B9" s="3" t="s">
        <v>133</v>
      </c>
      <c r="C9" s="3"/>
      <c r="D9" s="22"/>
      <c r="E9" s="19" t="s">
        <v>22</v>
      </c>
      <c r="F9" s="25">
        <v>5</v>
      </c>
      <c r="G9" s="28"/>
      <c r="H9" s="27">
        <v>0.08</v>
      </c>
      <c r="I9" s="79">
        <f>G9*H9+G9</f>
        <v>0</v>
      </c>
      <c r="J9" s="83"/>
    </row>
    <row r="10" spans="1:10" ht="77.25" thickBot="1">
      <c r="A10" s="85">
        <v>4</v>
      </c>
      <c r="B10" s="30" t="s">
        <v>134</v>
      </c>
      <c r="C10" s="30"/>
      <c r="D10" s="36"/>
      <c r="E10" s="37" t="s">
        <v>22</v>
      </c>
      <c r="F10" s="38">
        <v>10</v>
      </c>
      <c r="G10" s="20"/>
      <c r="H10" s="39">
        <v>0.08</v>
      </c>
      <c r="I10" s="80">
        <f>G10*H10+G10</f>
        <v>0</v>
      </c>
      <c r="J10" s="83"/>
    </row>
    <row r="11" spans="1:10" ht="15.75" thickBot="1">
      <c r="A11" s="355" t="s">
        <v>310</v>
      </c>
      <c r="B11" s="356"/>
      <c r="C11" s="356"/>
      <c r="D11" s="356"/>
      <c r="E11" s="356"/>
      <c r="F11" s="356"/>
      <c r="G11" s="356"/>
      <c r="H11" s="356"/>
      <c r="I11" s="356"/>
      <c r="J11" s="83"/>
    </row>
    <row r="12" spans="1:10" ht="15.75" thickBot="1">
      <c r="A12" s="352"/>
      <c r="B12" s="353"/>
      <c r="C12" s="353"/>
      <c r="D12" s="353"/>
      <c r="E12" s="354"/>
      <c r="F12" s="4" t="s">
        <v>135</v>
      </c>
      <c r="G12" s="3">
        <f>SUM(G7:G10)</f>
        <v>0</v>
      </c>
      <c r="H12" s="3" t="s">
        <v>135</v>
      </c>
      <c r="I12" s="29">
        <f>SUM(I7:I10)</f>
        <v>0</v>
      </c>
      <c r="J12" s="83"/>
    </row>
  </sheetData>
  <sheetProtection/>
  <mergeCells count="14">
    <mergeCell ref="J4:J5"/>
    <mergeCell ref="E4:E5"/>
    <mergeCell ref="F4:F5"/>
    <mergeCell ref="G4:G5"/>
    <mergeCell ref="H4:H5"/>
    <mergeCell ref="I4:I5"/>
    <mergeCell ref="A12:E12"/>
    <mergeCell ref="A11:I11"/>
    <mergeCell ref="A1:B1"/>
    <mergeCell ref="A4:A5"/>
    <mergeCell ref="B4:B5"/>
    <mergeCell ref="C4:C5"/>
    <mergeCell ref="D4:D5"/>
    <mergeCell ref="A2:C2"/>
  </mergeCells>
  <printOptions/>
  <pageMargins left="0.7" right="0.7" top="0.75" bottom="0.75" header="0.3" footer="0.3"/>
  <pageSetup orientation="landscape" paperSize="9" r:id="rId1"/>
</worksheet>
</file>

<file path=xl/worksheets/sheet31.xml><?xml version="1.0" encoding="utf-8"?>
<worksheet xmlns="http://schemas.openxmlformats.org/spreadsheetml/2006/main" xmlns:r="http://schemas.openxmlformats.org/officeDocument/2006/relationships">
  <sheetPr>
    <tabColor rgb="FF00B050"/>
  </sheetPr>
  <dimension ref="A1:J8"/>
  <sheetViews>
    <sheetView zoomScalePageLayoutView="0" workbookViewId="0" topLeftCell="A1">
      <selection activeCell="I15" sqref="I15"/>
    </sheetView>
  </sheetViews>
  <sheetFormatPr defaultColWidth="9.140625" defaultRowHeight="15"/>
  <cols>
    <col min="1" max="1" width="2.7109375" style="0" customWidth="1"/>
    <col min="2" max="2" width="47.7109375" style="0" customWidth="1"/>
    <col min="3" max="3" width="10.7109375" style="0" customWidth="1"/>
    <col min="4" max="4" width="12.140625" style="0" customWidth="1"/>
    <col min="5" max="5" width="4.140625" style="0" customWidth="1"/>
    <col min="6" max="6" width="7.7109375" style="0" customWidth="1"/>
    <col min="7" max="7" width="8.421875" style="0" customWidth="1"/>
    <col min="9" max="9" width="12.7109375" style="0" customWidth="1"/>
    <col min="10" max="10" width="13.7109375" style="0" customWidth="1"/>
  </cols>
  <sheetData>
    <row r="1" spans="1:9" ht="15">
      <c r="A1" s="371" t="s">
        <v>657</v>
      </c>
      <c r="B1" s="372"/>
      <c r="C1" s="72"/>
      <c r="D1" s="72"/>
      <c r="E1" s="72"/>
      <c r="F1" s="72"/>
      <c r="G1" s="72"/>
      <c r="H1" s="72"/>
      <c r="I1" s="72"/>
    </row>
    <row r="2" spans="1:9" ht="15.75" thickBot="1">
      <c r="A2" s="75" t="s">
        <v>351</v>
      </c>
      <c r="B2" s="74"/>
      <c r="C2" s="73"/>
      <c r="D2" s="73"/>
      <c r="E2" s="73"/>
      <c r="F2" s="73"/>
      <c r="G2" s="73"/>
      <c r="H2" s="73"/>
      <c r="I2" s="73"/>
    </row>
    <row r="3" spans="1:10" ht="15.75" thickBot="1">
      <c r="A3" s="373"/>
      <c r="B3" s="374"/>
      <c r="C3" s="375" t="s">
        <v>348</v>
      </c>
      <c r="D3" s="375" t="s">
        <v>117</v>
      </c>
      <c r="E3" s="375" t="s">
        <v>8</v>
      </c>
      <c r="F3" s="375" t="s">
        <v>9</v>
      </c>
      <c r="G3" s="375" t="s">
        <v>128</v>
      </c>
      <c r="H3" s="375" t="s">
        <v>129</v>
      </c>
      <c r="I3" s="375" t="s">
        <v>130</v>
      </c>
      <c r="J3" s="369" t="s">
        <v>352</v>
      </c>
    </row>
    <row r="4" spans="1:10" ht="22.5" customHeight="1" thickBot="1">
      <c r="A4" s="373"/>
      <c r="B4" s="374"/>
      <c r="C4" s="375"/>
      <c r="D4" s="375"/>
      <c r="E4" s="375"/>
      <c r="F4" s="375"/>
      <c r="G4" s="375"/>
      <c r="H4" s="375"/>
      <c r="I4" s="375"/>
      <c r="J4" s="369"/>
    </row>
    <row r="5" spans="1:10" ht="70.5" customHeight="1" thickBot="1">
      <c r="A5" s="68">
        <v>1</v>
      </c>
      <c r="B5" s="69" t="s">
        <v>157</v>
      </c>
      <c r="C5" s="68"/>
      <c r="D5" s="71"/>
      <c r="E5" s="23" t="s">
        <v>22</v>
      </c>
      <c r="F5" s="23">
        <v>2</v>
      </c>
      <c r="G5" s="71"/>
      <c r="H5" s="26">
        <v>0.08</v>
      </c>
      <c r="I5" s="23"/>
      <c r="J5" s="76"/>
    </row>
    <row r="6" spans="1:10" ht="30" customHeight="1" thickBot="1">
      <c r="A6" s="68">
        <v>2</v>
      </c>
      <c r="B6" s="68" t="s">
        <v>155</v>
      </c>
      <c r="C6" s="68"/>
      <c r="D6" s="71"/>
      <c r="E6" s="23" t="s">
        <v>22</v>
      </c>
      <c r="F6" s="23">
        <v>6</v>
      </c>
      <c r="G6" s="71"/>
      <c r="H6" s="26">
        <v>0.08</v>
      </c>
      <c r="I6" s="23"/>
      <c r="J6" s="76"/>
    </row>
    <row r="7" spans="1:10" ht="15.75" customHeight="1" thickBot="1">
      <c r="A7" s="376" t="s">
        <v>310</v>
      </c>
      <c r="B7" s="377"/>
      <c r="C7" s="377"/>
      <c r="D7" s="377"/>
      <c r="E7" s="377"/>
      <c r="F7" s="377"/>
      <c r="G7" s="377"/>
      <c r="H7" s="377"/>
      <c r="I7" s="378"/>
      <c r="J7" s="76"/>
    </row>
    <row r="8" spans="1:10" ht="15.75" thickBot="1">
      <c r="A8" s="370"/>
      <c r="B8" s="370"/>
      <c r="C8" s="370"/>
      <c r="D8" s="370"/>
      <c r="E8" s="370"/>
      <c r="F8" s="70" t="s">
        <v>350</v>
      </c>
      <c r="G8" s="68">
        <f>SUM(G5:G6)</f>
        <v>0</v>
      </c>
      <c r="H8" s="68"/>
      <c r="I8" s="68"/>
      <c r="J8" s="76"/>
    </row>
  </sheetData>
  <sheetProtection/>
  <mergeCells count="13">
    <mergeCell ref="G3:G4"/>
    <mergeCell ref="H3:H4"/>
    <mergeCell ref="I3:I4"/>
    <mergeCell ref="J3:J4"/>
    <mergeCell ref="A8:E8"/>
    <mergeCell ref="A1:B1"/>
    <mergeCell ref="A3:A4"/>
    <mergeCell ref="B3:B4"/>
    <mergeCell ref="C3:C4"/>
    <mergeCell ref="D3:D4"/>
    <mergeCell ref="E3:E4"/>
    <mergeCell ref="A7:I7"/>
    <mergeCell ref="F3:F4"/>
  </mergeCells>
  <printOptions/>
  <pageMargins left="0.7" right="0.7" top="0.75" bottom="0.75" header="0.3" footer="0.3"/>
  <pageSetup orientation="landscape" paperSize="9" r:id="rId1"/>
</worksheet>
</file>

<file path=xl/worksheets/sheet32.xml><?xml version="1.0" encoding="utf-8"?>
<worksheet xmlns="http://schemas.openxmlformats.org/spreadsheetml/2006/main" xmlns:r="http://schemas.openxmlformats.org/officeDocument/2006/relationships">
  <sheetPr>
    <tabColor rgb="FF00B050"/>
  </sheetPr>
  <dimension ref="A1:L11"/>
  <sheetViews>
    <sheetView zoomScalePageLayoutView="0" workbookViewId="0" topLeftCell="A1">
      <selection activeCell="K6" sqref="K6"/>
    </sheetView>
  </sheetViews>
  <sheetFormatPr defaultColWidth="9.140625" defaultRowHeight="15"/>
  <cols>
    <col min="1" max="1" width="3.7109375" style="0" customWidth="1"/>
    <col min="2" max="2" width="33.140625" style="0" customWidth="1"/>
    <col min="3" max="3" width="14.00390625" style="0" customWidth="1"/>
    <col min="4" max="4" width="11.7109375" style="0" customWidth="1"/>
    <col min="5" max="5" width="5.421875" style="0" customWidth="1"/>
    <col min="7" max="8" width="8.28125" style="0" customWidth="1"/>
    <col min="9" max="9" width="11.00390625" style="0" customWidth="1"/>
    <col min="10" max="10" width="17.140625" style="0" customWidth="1"/>
  </cols>
  <sheetData>
    <row r="1" spans="1:9" ht="15">
      <c r="A1" s="47"/>
      <c r="B1" s="47"/>
      <c r="C1" s="47"/>
      <c r="D1" s="47"/>
      <c r="E1" s="47"/>
      <c r="F1" s="47"/>
      <c r="G1" s="47"/>
      <c r="H1" s="47"/>
      <c r="I1" s="47"/>
    </row>
    <row r="2" spans="1:9" ht="15">
      <c r="A2" s="357" t="s">
        <v>658</v>
      </c>
      <c r="B2" s="357"/>
      <c r="C2" s="63"/>
      <c r="D2" s="63"/>
      <c r="E2" s="63"/>
      <c r="F2" s="63"/>
      <c r="G2" s="63"/>
      <c r="H2" s="63"/>
      <c r="I2" s="63"/>
    </row>
    <row r="3" spans="1:9" ht="12.75" customHeight="1">
      <c r="A3" s="387" t="s">
        <v>477</v>
      </c>
      <c r="B3" s="388"/>
      <c r="C3" s="388"/>
      <c r="D3" s="388"/>
      <c r="E3" s="388"/>
      <c r="F3" s="388"/>
      <c r="G3" s="63"/>
      <c r="H3" s="63"/>
      <c r="I3" s="63"/>
    </row>
    <row r="4" spans="1:10" ht="15">
      <c r="A4" s="383"/>
      <c r="B4" s="384" t="s">
        <v>158</v>
      </c>
      <c r="C4" s="384" t="s">
        <v>348</v>
      </c>
      <c r="D4" s="384" t="s">
        <v>117</v>
      </c>
      <c r="E4" s="384" t="s">
        <v>8</v>
      </c>
      <c r="F4" s="384" t="s">
        <v>9</v>
      </c>
      <c r="G4" s="384" t="s">
        <v>128</v>
      </c>
      <c r="H4" s="384" t="s">
        <v>129</v>
      </c>
      <c r="I4" s="384" t="s">
        <v>130</v>
      </c>
      <c r="J4" s="385" t="s">
        <v>349</v>
      </c>
    </row>
    <row r="5" spans="1:10" ht="24" customHeight="1">
      <c r="A5" s="383"/>
      <c r="B5" s="384"/>
      <c r="C5" s="384"/>
      <c r="D5" s="384"/>
      <c r="E5" s="384"/>
      <c r="F5" s="384"/>
      <c r="G5" s="384"/>
      <c r="H5" s="384"/>
      <c r="I5" s="384"/>
      <c r="J5" s="386"/>
    </row>
    <row r="6" spans="1:12" ht="207" customHeight="1">
      <c r="A6" s="31">
        <v>1</v>
      </c>
      <c r="B6" s="32" t="s">
        <v>532</v>
      </c>
      <c r="C6" s="187"/>
      <c r="D6" s="65"/>
      <c r="E6" s="7" t="s">
        <v>14</v>
      </c>
      <c r="F6" s="8">
        <v>150</v>
      </c>
      <c r="G6" s="65"/>
      <c r="H6" s="9"/>
      <c r="I6" s="6"/>
      <c r="J6" s="11"/>
      <c r="L6" s="187"/>
    </row>
    <row r="7" spans="1:10" ht="25.5" customHeight="1">
      <c r="A7" s="380" t="s">
        <v>16</v>
      </c>
      <c r="B7" s="381"/>
      <c r="C7" s="381"/>
      <c r="D7" s="381"/>
      <c r="E7" s="381"/>
      <c r="F7" s="381"/>
      <c r="G7" s="381"/>
      <c r="H7" s="381"/>
      <c r="I7" s="382"/>
      <c r="J7" s="67"/>
    </row>
    <row r="8" spans="1:9" ht="15">
      <c r="A8" s="47"/>
      <c r="B8" s="47"/>
      <c r="C8" s="47"/>
      <c r="D8" s="47"/>
      <c r="E8" s="47"/>
      <c r="F8" s="66" t="s">
        <v>330</v>
      </c>
      <c r="G8" s="66">
        <f>G6</f>
        <v>0</v>
      </c>
      <c r="H8" s="47"/>
      <c r="I8" s="47">
        <f>G8*1.08</f>
        <v>0</v>
      </c>
    </row>
    <row r="10" spans="2:8" ht="15">
      <c r="B10" s="5"/>
      <c r="E10" s="379"/>
      <c r="F10" s="379"/>
      <c r="G10" s="379"/>
      <c r="H10" s="379"/>
    </row>
    <row r="11" spans="2:8" ht="15">
      <c r="B11" s="5"/>
      <c r="E11" s="379"/>
      <c r="F11" s="379"/>
      <c r="G11" s="379"/>
      <c r="H11" s="379"/>
    </row>
  </sheetData>
  <sheetProtection/>
  <mergeCells count="15">
    <mergeCell ref="J4:J5"/>
    <mergeCell ref="A3:F3"/>
    <mergeCell ref="F4:F5"/>
    <mergeCell ref="G4:G5"/>
    <mergeCell ref="H4:H5"/>
    <mergeCell ref="I4:I5"/>
    <mergeCell ref="E10:H10"/>
    <mergeCell ref="E11:H11"/>
    <mergeCell ref="A7:I7"/>
    <mergeCell ref="A2:B2"/>
    <mergeCell ref="A4:A5"/>
    <mergeCell ref="B4:B5"/>
    <mergeCell ref="C4:C5"/>
    <mergeCell ref="D4:D5"/>
    <mergeCell ref="E4:E5"/>
  </mergeCells>
  <printOptions/>
  <pageMargins left="0.7" right="0.7" top="0.75" bottom="0.75" header="0.3" footer="0.3"/>
  <pageSetup orientation="landscape" paperSize="9" r:id="rId1"/>
</worksheet>
</file>

<file path=xl/worksheets/sheet33.xml><?xml version="1.0" encoding="utf-8"?>
<worksheet xmlns="http://schemas.openxmlformats.org/spreadsheetml/2006/main" xmlns:r="http://schemas.openxmlformats.org/officeDocument/2006/relationships">
  <sheetPr>
    <tabColor rgb="FF00B050"/>
  </sheetPr>
  <dimension ref="A2:J17"/>
  <sheetViews>
    <sheetView zoomScalePageLayoutView="0" workbookViewId="0" topLeftCell="A1">
      <selection activeCell="G7" sqref="G7"/>
    </sheetView>
  </sheetViews>
  <sheetFormatPr defaultColWidth="9.140625" defaultRowHeight="15"/>
  <cols>
    <col min="1" max="1" width="3.28125" style="0" customWidth="1"/>
    <col min="2" max="2" width="45.7109375" style="0" customWidth="1"/>
    <col min="3" max="3" width="11.7109375" style="0" customWidth="1"/>
    <col min="4" max="4" width="12.8515625" style="0" customWidth="1"/>
    <col min="5" max="5" width="5.7109375" style="0" customWidth="1"/>
    <col min="6" max="6" width="8.00390625" style="0" customWidth="1"/>
    <col min="7" max="7" width="10.57421875" style="0" customWidth="1"/>
    <col min="8" max="8" width="7.00390625" style="0" customWidth="1"/>
    <col min="9" max="9" width="10.7109375" style="0" customWidth="1"/>
    <col min="10" max="10" width="12.8515625" style="0" customWidth="1"/>
  </cols>
  <sheetData>
    <row r="2" spans="1:10" ht="15">
      <c r="A2" s="13" t="s">
        <v>659</v>
      </c>
      <c r="B2" s="12"/>
      <c r="C2" s="12"/>
      <c r="D2" s="12"/>
      <c r="E2" s="12"/>
      <c r="F2" s="12"/>
      <c r="G2" s="12"/>
      <c r="H2" s="12"/>
      <c r="I2" s="12"/>
      <c r="J2" s="12"/>
    </row>
    <row r="3" spans="1:10" ht="15.75" thickBot="1">
      <c r="A3" s="14" t="s">
        <v>485</v>
      </c>
      <c r="B3" s="12"/>
      <c r="C3" s="12"/>
      <c r="D3" s="12"/>
      <c r="E3" s="12"/>
      <c r="F3" s="12"/>
      <c r="G3" s="12"/>
      <c r="H3" s="12"/>
      <c r="I3" s="12"/>
      <c r="J3" s="12"/>
    </row>
    <row r="4" spans="1:10" ht="15.75" thickBot="1">
      <c r="A4" s="15"/>
      <c r="B4" s="292"/>
      <c r="C4" s="293"/>
      <c r="D4" s="41" t="s">
        <v>0</v>
      </c>
      <c r="E4" s="41" t="s">
        <v>1</v>
      </c>
      <c r="F4" s="41" t="s">
        <v>2</v>
      </c>
      <c r="G4" s="41" t="s">
        <v>3</v>
      </c>
      <c r="H4" s="41" t="s">
        <v>4</v>
      </c>
      <c r="I4" s="41" t="s">
        <v>5</v>
      </c>
      <c r="J4" s="41" t="s">
        <v>6</v>
      </c>
    </row>
    <row r="5" spans="1:10" ht="15.75" thickBot="1">
      <c r="A5" s="294"/>
      <c r="B5" s="296" t="s">
        <v>7</v>
      </c>
      <c r="C5" s="297"/>
      <c r="D5" s="284" t="s">
        <v>205</v>
      </c>
      <c r="E5" s="284" t="s">
        <v>8</v>
      </c>
      <c r="F5" s="284" t="s">
        <v>9</v>
      </c>
      <c r="G5" s="284" t="s">
        <v>206</v>
      </c>
      <c r="H5" s="284" t="s">
        <v>10</v>
      </c>
      <c r="I5" s="284" t="s">
        <v>207</v>
      </c>
      <c r="J5" s="284" t="s">
        <v>11</v>
      </c>
    </row>
    <row r="6" spans="1:10" ht="26.25" thickBot="1">
      <c r="A6" s="295"/>
      <c r="B6" s="41" t="s">
        <v>12</v>
      </c>
      <c r="C6" s="42" t="s">
        <v>13</v>
      </c>
      <c r="D6" s="285"/>
      <c r="E6" s="285"/>
      <c r="F6" s="285"/>
      <c r="G6" s="285"/>
      <c r="H6" s="285"/>
      <c r="I6" s="285"/>
      <c r="J6" s="285"/>
    </row>
    <row r="7" spans="1:10" ht="79.5" customHeight="1" thickBot="1">
      <c r="A7" s="87">
        <v>1</v>
      </c>
      <c r="B7" s="258" t="s">
        <v>488</v>
      </c>
      <c r="C7" s="42"/>
      <c r="D7" s="141"/>
      <c r="E7" s="44" t="s">
        <v>14</v>
      </c>
      <c r="F7" s="140">
        <v>2</v>
      </c>
      <c r="G7" s="15">
        <f>PRODUCT(D7*F7)</f>
        <v>0</v>
      </c>
      <c r="H7" s="140"/>
      <c r="I7" s="140">
        <f>G7*1.08</f>
        <v>0</v>
      </c>
      <c r="J7" s="140"/>
    </row>
    <row r="8" spans="1:10" ht="90" customHeight="1" thickBot="1">
      <c r="A8" s="41">
        <v>2</v>
      </c>
      <c r="B8" s="258" t="s">
        <v>489</v>
      </c>
      <c r="C8" s="17"/>
      <c r="D8" s="49"/>
      <c r="E8" s="44" t="s">
        <v>14</v>
      </c>
      <c r="F8" s="89">
        <v>5</v>
      </c>
      <c r="G8" s="15">
        <f aca="true" t="shared" si="0" ref="G8:G15">PRODUCT(D8*F8)</f>
        <v>0</v>
      </c>
      <c r="H8" s="15"/>
      <c r="I8" s="140">
        <f aca="true" t="shared" si="1" ref="I8:I15">G8*1.08</f>
        <v>0</v>
      </c>
      <c r="J8" s="17"/>
    </row>
    <row r="9" spans="1:10" ht="68.25" customHeight="1" thickBot="1">
      <c r="A9" s="41">
        <v>3</v>
      </c>
      <c r="B9" s="259" t="s">
        <v>490</v>
      </c>
      <c r="C9" s="17"/>
      <c r="D9" s="49"/>
      <c r="E9" s="44" t="s">
        <v>14</v>
      </c>
      <c r="F9" s="90">
        <v>2</v>
      </c>
      <c r="G9" s="15">
        <f t="shared" si="0"/>
        <v>0</v>
      </c>
      <c r="H9" s="15"/>
      <c r="I9" s="140">
        <f t="shared" si="1"/>
        <v>0</v>
      </c>
      <c r="J9" s="17"/>
    </row>
    <row r="10" spans="1:10" ht="12.75" customHeight="1" thickBot="1">
      <c r="A10" s="41">
        <v>4</v>
      </c>
      <c r="B10" s="259" t="s">
        <v>479</v>
      </c>
      <c r="C10" s="17"/>
      <c r="D10" s="49"/>
      <c r="E10" s="44" t="s">
        <v>14</v>
      </c>
      <c r="F10" s="90">
        <v>2</v>
      </c>
      <c r="G10" s="15">
        <f t="shared" si="0"/>
        <v>0</v>
      </c>
      <c r="H10" s="15"/>
      <c r="I10" s="140">
        <f t="shared" si="1"/>
        <v>0</v>
      </c>
      <c r="J10" s="17"/>
    </row>
    <row r="11" spans="1:10" ht="13.5" customHeight="1" thickBot="1">
      <c r="A11" s="41">
        <v>5</v>
      </c>
      <c r="B11" s="259" t="s">
        <v>480</v>
      </c>
      <c r="C11" s="17"/>
      <c r="D11" s="49"/>
      <c r="E11" s="44" t="s">
        <v>14</v>
      </c>
      <c r="F11" s="90">
        <v>2</v>
      </c>
      <c r="G11" s="15">
        <f t="shared" si="0"/>
        <v>0</v>
      </c>
      <c r="H11" s="15"/>
      <c r="I11" s="140">
        <f t="shared" si="1"/>
        <v>0</v>
      </c>
      <c r="J11" s="17"/>
    </row>
    <row r="12" spans="1:10" ht="13.5" customHeight="1" thickBot="1">
      <c r="A12" s="41">
        <v>6</v>
      </c>
      <c r="B12" s="259" t="s">
        <v>481</v>
      </c>
      <c r="C12" s="17"/>
      <c r="D12" s="49"/>
      <c r="E12" s="44" t="s">
        <v>14</v>
      </c>
      <c r="F12" s="90">
        <v>2</v>
      </c>
      <c r="G12" s="15">
        <f t="shared" si="0"/>
        <v>0</v>
      </c>
      <c r="H12" s="15"/>
      <c r="I12" s="140">
        <f t="shared" si="1"/>
        <v>0</v>
      </c>
      <c r="J12" s="17"/>
    </row>
    <row r="13" spans="1:10" ht="12.75" customHeight="1" thickBot="1">
      <c r="A13" s="41">
        <v>7</v>
      </c>
      <c r="B13" s="259" t="s">
        <v>482</v>
      </c>
      <c r="C13" s="17"/>
      <c r="D13" s="49"/>
      <c r="E13" s="44" t="s">
        <v>14</v>
      </c>
      <c r="F13" s="90">
        <v>2</v>
      </c>
      <c r="G13" s="15">
        <f t="shared" si="0"/>
        <v>0</v>
      </c>
      <c r="H13" s="15"/>
      <c r="I13" s="140">
        <f t="shared" si="1"/>
        <v>0</v>
      </c>
      <c r="J13" s="17"/>
    </row>
    <row r="14" spans="1:10" ht="12.75" customHeight="1" thickBot="1">
      <c r="A14" s="41">
        <v>8</v>
      </c>
      <c r="B14" s="259" t="s">
        <v>483</v>
      </c>
      <c r="C14" s="17"/>
      <c r="D14" s="49"/>
      <c r="E14" s="44" t="s">
        <v>14</v>
      </c>
      <c r="F14" s="90">
        <v>2</v>
      </c>
      <c r="G14" s="15">
        <f t="shared" si="0"/>
        <v>0</v>
      </c>
      <c r="H14" s="15"/>
      <c r="I14" s="140">
        <f t="shared" si="1"/>
        <v>0</v>
      </c>
      <c r="J14" s="17"/>
    </row>
    <row r="15" spans="1:10" ht="13.5" customHeight="1" thickBot="1">
      <c r="A15" s="41">
        <v>9</v>
      </c>
      <c r="B15" s="259" t="s">
        <v>484</v>
      </c>
      <c r="C15" s="17"/>
      <c r="D15" s="49"/>
      <c r="E15" s="44" t="s">
        <v>14</v>
      </c>
      <c r="F15" s="90">
        <v>2</v>
      </c>
      <c r="G15" s="15">
        <f t="shared" si="0"/>
        <v>0</v>
      </c>
      <c r="H15" s="15"/>
      <c r="I15" s="140">
        <f t="shared" si="1"/>
        <v>0</v>
      </c>
      <c r="J15" s="17"/>
    </row>
    <row r="16" spans="1:10" ht="28.5" customHeight="1" thickBot="1">
      <c r="A16" s="286" t="s">
        <v>487</v>
      </c>
      <c r="B16" s="287"/>
      <c r="C16" s="287"/>
      <c r="D16" s="287"/>
      <c r="E16" s="287"/>
      <c r="F16" s="287"/>
      <c r="G16" s="287"/>
      <c r="H16" s="287"/>
      <c r="I16" s="287"/>
      <c r="J16" s="288"/>
    </row>
    <row r="17" spans="1:10" ht="24" customHeight="1" thickBot="1">
      <c r="A17" s="289"/>
      <c r="B17" s="290"/>
      <c r="C17" s="290"/>
      <c r="D17" s="290"/>
      <c r="E17" s="291"/>
      <c r="F17" s="16" t="s">
        <v>17</v>
      </c>
      <c r="G17" s="15">
        <f>SUM(G7:G15)</f>
        <v>0</v>
      </c>
      <c r="H17" s="15"/>
      <c r="I17" s="15">
        <f>SUM(I7:I15)</f>
        <v>0</v>
      </c>
      <c r="J17" s="17"/>
    </row>
  </sheetData>
  <sheetProtection/>
  <mergeCells count="12">
    <mergeCell ref="G5:G6"/>
    <mergeCell ref="H5:H6"/>
    <mergeCell ref="I5:I6"/>
    <mergeCell ref="J5:J6"/>
    <mergeCell ref="A16:J16"/>
    <mergeCell ref="A17:E17"/>
    <mergeCell ref="B4:C4"/>
    <mergeCell ref="A5:A6"/>
    <mergeCell ref="B5:C5"/>
    <mergeCell ref="D5:D6"/>
    <mergeCell ref="E5:E6"/>
    <mergeCell ref="F5:F6"/>
  </mergeCells>
  <printOptions/>
  <pageMargins left="0.7" right="0.7" top="0.75" bottom="0.75" header="0.3" footer="0.3"/>
  <pageSetup orientation="landscape" paperSize="9" r:id="rId1"/>
</worksheet>
</file>

<file path=xl/worksheets/sheet34.xml><?xml version="1.0" encoding="utf-8"?>
<worksheet xmlns="http://schemas.openxmlformats.org/spreadsheetml/2006/main" xmlns:r="http://schemas.openxmlformats.org/officeDocument/2006/relationships">
  <sheetPr>
    <tabColor rgb="FF00B050"/>
  </sheetPr>
  <dimension ref="A1:J9"/>
  <sheetViews>
    <sheetView zoomScale="70" zoomScaleNormal="70" zoomScalePageLayoutView="0" workbookViewId="0" topLeftCell="A1">
      <selection activeCell="J17" sqref="J17"/>
    </sheetView>
  </sheetViews>
  <sheetFormatPr defaultColWidth="9.140625" defaultRowHeight="15"/>
  <cols>
    <col min="1" max="1" width="3.140625" style="0" customWidth="1"/>
    <col min="2" max="2" width="38.57421875" style="0" customWidth="1"/>
    <col min="3" max="3" width="10.57421875" style="0" customWidth="1"/>
    <col min="4" max="4" width="12.7109375" style="0" customWidth="1"/>
    <col min="5" max="5" width="5.57421875" style="0" customWidth="1"/>
    <col min="6" max="6" width="8.28125" style="0" customWidth="1"/>
    <col min="7" max="7" width="11.140625" style="0" customWidth="1"/>
    <col min="8" max="8" width="7.421875" style="0" customWidth="1"/>
    <col min="9" max="9" width="11.00390625" style="0" customWidth="1"/>
    <col min="10" max="10" width="13.421875" style="0" customWidth="1"/>
  </cols>
  <sheetData>
    <row r="1" spans="1:10" ht="15">
      <c r="A1" s="47"/>
      <c r="B1" s="47" t="s">
        <v>660</v>
      </c>
      <c r="C1" s="47"/>
      <c r="D1" s="47"/>
      <c r="E1" s="47"/>
      <c r="F1" s="47"/>
      <c r="G1" s="47"/>
      <c r="H1" s="47"/>
      <c r="I1" s="47"/>
      <c r="J1" s="47"/>
    </row>
    <row r="2" spans="1:10" ht="15.75" thickBot="1">
      <c r="A2" s="389" t="s">
        <v>273</v>
      </c>
      <c r="B2" s="389"/>
      <c r="C2" s="389"/>
      <c r="D2" s="389"/>
      <c r="E2" s="389"/>
      <c r="F2" s="47"/>
      <c r="G2" s="47"/>
      <c r="H2" s="47"/>
      <c r="I2" s="47"/>
      <c r="J2" s="47"/>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thickBot="1">
      <c r="A5" s="295"/>
      <c r="B5" s="41" t="s">
        <v>12</v>
      </c>
      <c r="C5" s="42" t="s">
        <v>13</v>
      </c>
      <c r="D5" s="285"/>
      <c r="E5" s="285"/>
      <c r="F5" s="285"/>
      <c r="G5" s="285"/>
      <c r="H5" s="285"/>
      <c r="I5" s="285"/>
      <c r="J5" s="285"/>
    </row>
    <row r="6" spans="1:10" ht="40.5" customHeight="1" thickBot="1">
      <c r="A6" s="41">
        <v>1</v>
      </c>
      <c r="B6" s="62" t="s">
        <v>268</v>
      </c>
      <c r="C6" s="17"/>
      <c r="D6" s="49"/>
      <c r="E6" s="44" t="s">
        <v>14</v>
      </c>
      <c r="F6" s="45">
        <v>20</v>
      </c>
      <c r="G6" s="49"/>
      <c r="H6" s="15"/>
      <c r="I6" s="15"/>
      <c r="J6" s="17"/>
    </row>
    <row r="7" spans="1:10" ht="33.75" customHeight="1" thickBot="1">
      <c r="A7" s="41">
        <v>2</v>
      </c>
      <c r="B7" s="61" t="s">
        <v>269</v>
      </c>
      <c r="C7" s="17"/>
      <c r="D7" s="49"/>
      <c r="E7" s="44" t="s">
        <v>14</v>
      </c>
      <c r="F7" s="45">
        <v>40</v>
      </c>
      <c r="G7" s="15"/>
      <c r="H7" s="15"/>
      <c r="I7" s="15"/>
      <c r="J7" s="17"/>
    </row>
    <row r="8" spans="1:10" ht="20.25" customHeight="1" thickBot="1">
      <c r="A8" s="286" t="s">
        <v>310</v>
      </c>
      <c r="B8" s="287"/>
      <c r="C8" s="287"/>
      <c r="D8" s="287"/>
      <c r="E8" s="287"/>
      <c r="F8" s="287"/>
      <c r="G8" s="287"/>
      <c r="H8" s="287"/>
      <c r="I8" s="287"/>
      <c r="J8" s="288"/>
    </row>
    <row r="9" spans="1:10" ht="15.75" thickBot="1">
      <c r="A9" s="289"/>
      <c r="B9" s="290"/>
      <c r="C9" s="290"/>
      <c r="D9" s="290"/>
      <c r="E9" s="291"/>
      <c r="F9" s="16" t="s">
        <v>17</v>
      </c>
      <c r="G9" s="15">
        <f>SUM(G6:G7)</f>
        <v>0</v>
      </c>
      <c r="H9" s="15"/>
      <c r="I9" s="15">
        <f>SUM(I6:I7)</f>
        <v>0</v>
      </c>
      <c r="J9" s="17"/>
    </row>
  </sheetData>
  <sheetProtection/>
  <mergeCells count="13">
    <mergeCell ref="A9:E9"/>
    <mergeCell ref="B3:C3"/>
    <mergeCell ref="A4:A5"/>
    <mergeCell ref="B4:C4"/>
    <mergeCell ref="D4:D5"/>
    <mergeCell ref="E4:E5"/>
    <mergeCell ref="A2:E2"/>
    <mergeCell ref="G4:G5"/>
    <mergeCell ref="H4:H5"/>
    <mergeCell ref="I4:I5"/>
    <mergeCell ref="J4:J5"/>
    <mergeCell ref="A8:J8"/>
    <mergeCell ref="F4:F5"/>
  </mergeCells>
  <printOptions/>
  <pageMargins left="0.7" right="0.7" top="0.75" bottom="0.75" header="0.3" footer="0.3"/>
  <pageSetup orientation="landscape" paperSize="9" r:id="rId1"/>
</worksheet>
</file>

<file path=xl/worksheets/sheet35.xml><?xml version="1.0" encoding="utf-8"?>
<worksheet xmlns="http://schemas.openxmlformats.org/spreadsheetml/2006/main" xmlns:r="http://schemas.openxmlformats.org/officeDocument/2006/relationships">
  <sheetPr>
    <tabColor rgb="FF00B050"/>
  </sheetPr>
  <dimension ref="B1:K17"/>
  <sheetViews>
    <sheetView zoomScale="90" zoomScaleNormal="90" zoomScalePageLayoutView="0" workbookViewId="0" topLeftCell="A1">
      <selection activeCell="H6" sqref="H6"/>
    </sheetView>
  </sheetViews>
  <sheetFormatPr defaultColWidth="9.140625" defaultRowHeight="15"/>
  <cols>
    <col min="1" max="1" width="0.5625" style="0" customWidth="1"/>
    <col min="2" max="2" width="3.8515625" style="0" customWidth="1"/>
    <col min="3" max="3" width="46.7109375" style="0" customWidth="1"/>
    <col min="4" max="4" width="9.8515625" style="0" customWidth="1"/>
    <col min="5" max="5" width="11.7109375" style="0" customWidth="1"/>
    <col min="6" max="6" width="5.140625" style="0" customWidth="1"/>
    <col min="7" max="7" width="7.7109375" style="0" customWidth="1"/>
    <col min="9" max="9" width="8.00390625" style="0" customWidth="1"/>
    <col min="10" max="10" width="9.140625" style="0" customWidth="1"/>
    <col min="11" max="11" width="13.28125" style="0" customWidth="1"/>
  </cols>
  <sheetData>
    <row r="1" spans="2:11" ht="15">
      <c r="B1" s="13" t="s">
        <v>661</v>
      </c>
      <c r="C1" s="12"/>
      <c r="D1" s="12"/>
      <c r="E1" s="12"/>
      <c r="F1" s="12"/>
      <c r="G1" s="12"/>
      <c r="H1" s="12"/>
      <c r="I1" s="12"/>
      <c r="J1" s="12"/>
      <c r="K1" s="12"/>
    </row>
    <row r="2" spans="2:11" ht="15.75" thickBot="1">
      <c r="B2" s="14" t="s">
        <v>347</v>
      </c>
      <c r="C2" s="12"/>
      <c r="D2" s="12"/>
      <c r="E2" s="12"/>
      <c r="F2" s="12"/>
      <c r="G2" s="12"/>
      <c r="H2" s="12"/>
      <c r="I2" s="12"/>
      <c r="J2" s="12"/>
      <c r="K2" s="12"/>
    </row>
    <row r="3" spans="2:11" ht="15.75" thickBot="1">
      <c r="B3" s="15"/>
      <c r="C3" s="292"/>
      <c r="D3" s="293"/>
      <c r="E3" s="41" t="s">
        <v>0</v>
      </c>
      <c r="F3" s="41" t="s">
        <v>1</v>
      </c>
      <c r="G3" s="41" t="s">
        <v>2</v>
      </c>
      <c r="H3" s="41" t="s">
        <v>3</v>
      </c>
      <c r="I3" s="41" t="s">
        <v>4</v>
      </c>
      <c r="J3" s="41" t="s">
        <v>5</v>
      </c>
      <c r="K3" s="41" t="s">
        <v>6</v>
      </c>
    </row>
    <row r="4" spans="2:11" ht="16.5" customHeight="1" thickBot="1">
      <c r="B4" s="294"/>
      <c r="C4" s="296" t="s">
        <v>7</v>
      </c>
      <c r="D4" s="297"/>
      <c r="E4" s="284" t="s">
        <v>205</v>
      </c>
      <c r="F4" s="284" t="s">
        <v>8</v>
      </c>
      <c r="G4" s="284" t="s">
        <v>9</v>
      </c>
      <c r="H4" s="284" t="s">
        <v>206</v>
      </c>
      <c r="I4" s="284" t="s">
        <v>10</v>
      </c>
      <c r="J4" s="284" t="s">
        <v>207</v>
      </c>
      <c r="K4" s="284" t="s">
        <v>11</v>
      </c>
    </row>
    <row r="5" spans="2:11" ht="39" customHeight="1" thickBot="1">
      <c r="B5" s="295"/>
      <c r="C5" s="41" t="s">
        <v>12</v>
      </c>
      <c r="D5" s="42" t="s">
        <v>13</v>
      </c>
      <c r="E5" s="285"/>
      <c r="F5" s="285"/>
      <c r="G5" s="285"/>
      <c r="H5" s="285"/>
      <c r="I5" s="285"/>
      <c r="J5" s="285"/>
      <c r="K5" s="285"/>
    </row>
    <row r="6" spans="2:11" ht="104.25" customHeight="1" thickBot="1">
      <c r="B6" s="41"/>
      <c r="C6" s="258" t="s">
        <v>287</v>
      </c>
      <c r="D6" s="17"/>
      <c r="E6" s="15"/>
      <c r="F6" s="44"/>
      <c r="G6" s="45"/>
      <c r="H6" s="15"/>
      <c r="I6" s="15"/>
      <c r="J6" s="15"/>
      <c r="K6" s="17"/>
    </row>
    <row r="7" spans="2:11" ht="23.25" customHeight="1" thickBot="1">
      <c r="B7" s="41">
        <v>1</v>
      </c>
      <c r="C7" s="259" t="s">
        <v>267</v>
      </c>
      <c r="D7" s="17">
        <v>0</v>
      </c>
      <c r="E7" s="49"/>
      <c r="F7" s="44" t="s">
        <v>22</v>
      </c>
      <c r="G7" s="45">
        <v>20</v>
      </c>
      <c r="H7" s="15">
        <f aca="true" t="shared" si="0" ref="H7:H15">E7*G7</f>
        <v>0</v>
      </c>
      <c r="I7" s="15"/>
      <c r="J7" s="15">
        <f aca="true" t="shared" si="1" ref="J7:J15">H7*1.08</f>
        <v>0</v>
      </c>
      <c r="K7" s="17"/>
    </row>
    <row r="8" spans="2:11" ht="21.75" customHeight="1" thickBot="1">
      <c r="B8" s="41">
        <v>2</v>
      </c>
      <c r="C8" s="259" t="s">
        <v>265</v>
      </c>
      <c r="D8" s="17">
        <v>4</v>
      </c>
      <c r="E8" s="49"/>
      <c r="F8" s="44" t="s">
        <v>22</v>
      </c>
      <c r="G8" s="45">
        <v>20</v>
      </c>
      <c r="H8" s="15">
        <f t="shared" si="0"/>
        <v>0</v>
      </c>
      <c r="I8" s="15"/>
      <c r="J8" s="15">
        <f t="shared" si="1"/>
        <v>0</v>
      </c>
      <c r="K8" s="17"/>
    </row>
    <row r="9" spans="2:11" ht="26.25" thickBot="1">
      <c r="B9" s="41">
        <v>3</v>
      </c>
      <c r="C9" s="259" t="s">
        <v>698</v>
      </c>
      <c r="D9" s="17">
        <v>4</v>
      </c>
      <c r="E9" s="49"/>
      <c r="F9" s="44" t="s">
        <v>22</v>
      </c>
      <c r="G9" s="45">
        <v>40</v>
      </c>
      <c r="H9" s="15">
        <f t="shared" si="0"/>
        <v>0</v>
      </c>
      <c r="I9" s="15"/>
      <c r="J9" s="15">
        <f t="shared" si="1"/>
        <v>0</v>
      </c>
      <c r="K9" s="17"/>
    </row>
    <row r="10" spans="2:11" ht="14.25" customHeight="1" thickBot="1">
      <c r="B10" s="41">
        <v>4</v>
      </c>
      <c r="C10" s="259" t="s">
        <v>266</v>
      </c>
      <c r="D10" s="17">
        <v>2</v>
      </c>
      <c r="E10" s="49"/>
      <c r="F10" s="44" t="s">
        <v>22</v>
      </c>
      <c r="G10" s="45">
        <v>40</v>
      </c>
      <c r="H10" s="15">
        <f t="shared" si="0"/>
        <v>0</v>
      </c>
      <c r="I10" s="15"/>
      <c r="J10" s="15">
        <f t="shared" si="1"/>
        <v>0</v>
      </c>
      <c r="K10" s="17"/>
    </row>
    <row r="11" spans="2:11" ht="114" customHeight="1" thickBot="1">
      <c r="B11" s="41">
        <v>5</v>
      </c>
      <c r="C11" s="259" t="s">
        <v>533</v>
      </c>
      <c r="D11" s="17"/>
      <c r="E11" s="49"/>
      <c r="F11" s="44" t="s">
        <v>22</v>
      </c>
      <c r="G11" s="45">
        <v>15</v>
      </c>
      <c r="H11" s="15">
        <f t="shared" si="0"/>
        <v>0</v>
      </c>
      <c r="I11" s="15"/>
      <c r="J11" s="15">
        <f t="shared" si="1"/>
        <v>0</v>
      </c>
      <c r="K11" s="17"/>
    </row>
    <row r="12" spans="2:11" ht="114" customHeight="1" thickBot="1">
      <c r="B12" s="41">
        <v>6</v>
      </c>
      <c r="C12" s="259" t="s">
        <v>534</v>
      </c>
      <c r="D12" s="17"/>
      <c r="E12" s="49"/>
      <c r="F12" s="44" t="s">
        <v>22</v>
      </c>
      <c r="G12" s="45">
        <v>15</v>
      </c>
      <c r="H12" s="15">
        <f t="shared" si="0"/>
        <v>0</v>
      </c>
      <c r="I12" s="15"/>
      <c r="J12" s="15">
        <f t="shared" si="1"/>
        <v>0</v>
      </c>
      <c r="K12" s="17"/>
    </row>
    <row r="13" spans="2:11" ht="26.25" customHeight="1" thickBot="1">
      <c r="B13" s="41">
        <v>7</v>
      </c>
      <c r="C13" s="259" t="s">
        <v>535</v>
      </c>
      <c r="D13" s="17"/>
      <c r="E13" s="49"/>
      <c r="F13" s="44" t="s">
        <v>22</v>
      </c>
      <c r="G13" s="45">
        <v>120</v>
      </c>
      <c r="H13" s="15">
        <f t="shared" si="0"/>
        <v>0</v>
      </c>
      <c r="I13" s="15"/>
      <c r="J13" s="15">
        <f t="shared" si="1"/>
        <v>0</v>
      </c>
      <c r="K13" s="17"/>
    </row>
    <row r="14" spans="2:11" ht="24" customHeight="1" thickBot="1">
      <c r="B14" s="41">
        <v>8</v>
      </c>
      <c r="C14" s="259" t="s">
        <v>536</v>
      </c>
      <c r="D14" s="17"/>
      <c r="E14" s="49"/>
      <c r="F14" s="44" t="s">
        <v>22</v>
      </c>
      <c r="G14" s="45">
        <v>30</v>
      </c>
      <c r="H14" s="15">
        <f t="shared" si="0"/>
        <v>0</v>
      </c>
      <c r="I14" s="15"/>
      <c r="J14" s="15">
        <f t="shared" si="1"/>
        <v>0</v>
      </c>
      <c r="K14" s="17"/>
    </row>
    <row r="15" spans="2:11" ht="24" customHeight="1" thickBot="1">
      <c r="B15" s="41">
        <v>9</v>
      </c>
      <c r="C15" s="259" t="s">
        <v>537</v>
      </c>
      <c r="D15" s="17"/>
      <c r="E15" s="49"/>
      <c r="F15" s="44" t="s">
        <v>22</v>
      </c>
      <c r="G15" s="45">
        <v>60</v>
      </c>
      <c r="H15" s="15">
        <f t="shared" si="0"/>
        <v>0</v>
      </c>
      <c r="I15" s="15"/>
      <c r="J15" s="15">
        <f t="shared" si="1"/>
        <v>0</v>
      </c>
      <c r="K15" s="17"/>
    </row>
    <row r="16" spans="2:11" ht="15.75" thickBot="1">
      <c r="B16" s="286" t="s">
        <v>310</v>
      </c>
      <c r="C16" s="287"/>
      <c r="D16" s="287"/>
      <c r="E16" s="287"/>
      <c r="F16" s="287"/>
      <c r="G16" s="287"/>
      <c r="H16" s="287"/>
      <c r="I16" s="287"/>
      <c r="J16" s="287"/>
      <c r="K16" s="288"/>
    </row>
    <row r="17" spans="2:11" ht="26.25" thickBot="1">
      <c r="B17" s="289"/>
      <c r="C17" s="290"/>
      <c r="D17" s="290"/>
      <c r="E17" s="290"/>
      <c r="F17" s="291"/>
      <c r="G17" s="16" t="s">
        <v>17</v>
      </c>
      <c r="H17" s="15">
        <f>SUM(H6:H15)</f>
        <v>0</v>
      </c>
      <c r="I17" s="15"/>
      <c r="J17" s="15">
        <f>SUM(J7:J15)</f>
        <v>0</v>
      </c>
      <c r="K17" s="17"/>
    </row>
  </sheetData>
  <sheetProtection/>
  <mergeCells count="12">
    <mergeCell ref="B17:F17"/>
    <mergeCell ref="B4:B5"/>
    <mergeCell ref="F4:F5"/>
    <mergeCell ref="G4:G5"/>
    <mergeCell ref="H4:H5"/>
    <mergeCell ref="C4:D4"/>
    <mergeCell ref="C3:D3"/>
    <mergeCell ref="E4:E5"/>
    <mergeCell ref="I4:I5"/>
    <mergeCell ref="J4:J5"/>
    <mergeCell ref="K4:K5"/>
    <mergeCell ref="B16:K16"/>
  </mergeCells>
  <printOptions/>
  <pageMargins left="0.7" right="0.7" top="0.75" bottom="0.75" header="0.3" footer="0.3"/>
  <pageSetup orientation="landscape" paperSize="9" r:id="rId1"/>
</worksheet>
</file>

<file path=xl/worksheets/sheet36.xml><?xml version="1.0" encoding="utf-8"?>
<worksheet xmlns="http://schemas.openxmlformats.org/spreadsheetml/2006/main" xmlns:r="http://schemas.openxmlformats.org/officeDocument/2006/relationships">
  <sheetPr>
    <tabColor rgb="FF00B050"/>
  </sheetPr>
  <dimension ref="A1:J23"/>
  <sheetViews>
    <sheetView zoomScalePageLayoutView="0" workbookViewId="0" topLeftCell="A1">
      <selection activeCell="G13" sqref="G13"/>
    </sheetView>
  </sheetViews>
  <sheetFormatPr defaultColWidth="9.140625" defaultRowHeight="15"/>
  <cols>
    <col min="1" max="1" width="3.28125" style="0" customWidth="1"/>
    <col min="2" max="2" width="45.7109375" style="0" customWidth="1"/>
    <col min="3" max="3" width="10.7109375" style="0" customWidth="1"/>
    <col min="4" max="4" width="12.140625" style="0" customWidth="1"/>
    <col min="5" max="5" width="4.140625" style="0" customWidth="1"/>
    <col min="6" max="6" width="7.7109375" style="0" customWidth="1"/>
    <col min="7" max="7" width="10.57421875" style="0" customWidth="1"/>
    <col min="8" max="8" width="7.7109375" style="0" customWidth="1"/>
    <col min="9" max="9" width="10.8515625" style="0" customWidth="1"/>
    <col min="10" max="10" width="12.8515625" style="0" customWidth="1"/>
  </cols>
  <sheetData>
    <row r="1" spans="1:10" ht="15">
      <c r="A1" s="13" t="s">
        <v>662</v>
      </c>
      <c r="B1" s="12"/>
      <c r="C1" s="12"/>
      <c r="D1" s="12"/>
      <c r="E1" s="12"/>
      <c r="F1" s="12"/>
      <c r="G1" s="12"/>
      <c r="H1" s="12"/>
      <c r="I1" s="12"/>
      <c r="J1" s="12"/>
    </row>
    <row r="2" spans="1:10" ht="15">
      <c r="A2" s="14" t="s">
        <v>478</v>
      </c>
      <c r="B2" s="12"/>
      <c r="C2" s="12"/>
      <c r="D2" s="12"/>
      <c r="E2" s="12"/>
      <c r="F2" s="12"/>
      <c r="G2" s="12"/>
      <c r="H2" s="12"/>
      <c r="I2" s="12"/>
      <c r="J2" s="12"/>
    </row>
    <row r="3" spans="1:10" ht="15">
      <c r="A3" s="142"/>
      <c r="B3" s="394"/>
      <c r="C3" s="394"/>
      <c r="D3" s="143" t="s">
        <v>0</v>
      </c>
      <c r="E3" s="143" t="s">
        <v>1</v>
      </c>
      <c r="F3" s="143" t="s">
        <v>2</v>
      </c>
      <c r="G3" s="143" t="s">
        <v>3</v>
      </c>
      <c r="H3" s="143" t="s">
        <v>4</v>
      </c>
      <c r="I3" s="143" t="s">
        <v>5</v>
      </c>
      <c r="J3" s="143" t="s">
        <v>6</v>
      </c>
    </row>
    <row r="4" spans="1:10" ht="15">
      <c r="A4" s="394"/>
      <c r="B4" s="390" t="s">
        <v>7</v>
      </c>
      <c r="C4" s="390"/>
      <c r="D4" s="390" t="s">
        <v>205</v>
      </c>
      <c r="E4" s="390" t="s">
        <v>8</v>
      </c>
      <c r="F4" s="390" t="s">
        <v>425</v>
      </c>
      <c r="G4" s="390" t="s">
        <v>206</v>
      </c>
      <c r="H4" s="390" t="s">
        <v>10</v>
      </c>
      <c r="I4" s="390" t="s">
        <v>207</v>
      </c>
      <c r="J4" s="390" t="s">
        <v>11</v>
      </c>
    </row>
    <row r="5" spans="1:10" ht="25.5">
      <c r="A5" s="394"/>
      <c r="B5" s="143" t="s">
        <v>12</v>
      </c>
      <c r="C5" s="144" t="s">
        <v>13</v>
      </c>
      <c r="D5" s="390"/>
      <c r="E5" s="390"/>
      <c r="F5" s="390"/>
      <c r="G5" s="390"/>
      <c r="H5" s="390"/>
      <c r="I5" s="390"/>
      <c r="J5" s="390"/>
    </row>
    <row r="6" spans="1:10" ht="134.25" customHeight="1">
      <c r="A6" s="145">
        <v>1</v>
      </c>
      <c r="B6" s="260" t="s">
        <v>414</v>
      </c>
      <c r="C6" s="147"/>
      <c r="D6" s="148"/>
      <c r="E6" s="149" t="s">
        <v>61</v>
      </c>
      <c r="F6" s="149" t="s">
        <v>61</v>
      </c>
      <c r="G6" s="149" t="s">
        <v>61</v>
      </c>
      <c r="H6" s="150"/>
      <c r="I6" s="150"/>
      <c r="J6" s="151"/>
    </row>
    <row r="7" spans="1:10" ht="11.25" customHeight="1">
      <c r="A7" s="145" t="s">
        <v>209</v>
      </c>
      <c r="B7" s="260" t="s">
        <v>415</v>
      </c>
      <c r="C7" s="146"/>
      <c r="D7" s="150"/>
      <c r="E7" s="152" t="s">
        <v>14</v>
      </c>
      <c r="F7" s="152">
        <v>200</v>
      </c>
      <c r="G7" s="150">
        <f aca="true" t="shared" si="0" ref="G7:G21">F7*D7</f>
        <v>0</v>
      </c>
      <c r="H7" s="150">
        <f>D7*1.08</f>
        <v>0</v>
      </c>
      <c r="I7" s="150">
        <f>G7*1.08</f>
        <v>0</v>
      </c>
      <c r="J7" s="151"/>
    </row>
    <row r="8" spans="1:10" ht="20.25" customHeight="1">
      <c r="A8" s="145" t="s">
        <v>210</v>
      </c>
      <c r="B8" s="260" t="s">
        <v>416</v>
      </c>
      <c r="C8" s="146"/>
      <c r="D8" s="150"/>
      <c r="E8" s="152" t="s">
        <v>14</v>
      </c>
      <c r="F8" s="152">
        <v>80</v>
      </c>
      <c r="G8" s="150">
        <f t="shared" si="0"/>
        <v>0</v>
      </c>
      <c r="H8" s="150">
        <f>D8*1.08</f>
        <v>0</v>
      </c>
      <c r="I8" s="150">
        <f>G8*1.08</f>
        <v>0</v>
      </c>
      <c r="J8" s="151"/>
    </row>
    <row r="9" spans="1:10" ht="154.5" customHeight="1">
      <c r="A9" s="145">
        <v>2</v>
      </c>
      <c r="B9" s="260" t="s">
        <v>417</v>
      </c>
      <c r="C9" s="146"/>
      <c r="D9" s="150"/>
      <c r="E9" s="152" t="s">
        <v>14</v>
      </c>
      <c r="F9" s="152">
        <v>3</v>
      </c>
      <c r="G9" s="150">
        <f t="shared" si="0"/>
        <v>0</v>
      </c>
      <c r="H9" s="150">
        <f>D9*1.08</f>
        <v>0</v>
      </c>
      <c r="I9" s="150">
        <f>G9*1.08</f>
        <v>0</v>
      </c>
      <c r="J9" s="151"/>
    </row>
    <row r="10" spans="1:10" ht="21" customHeight="1">
      <c r="A10" s="145" t="s">
        <v>418</v>
      </c>
      <c r="B10" s="260" t="s">
        <v>419</v>
      </c>
      <c r="C10" s="146"/>
      <c r="D10" s="150"/>
      <c r="E10" s="152" t="s">
        <v>14</v>
      </c>
      <c r="F10" s="152">
        <v>3</v>
      </c>
      <c r="G10" s="150">
        <f t="shared" si="0"/>
        <v>0</v>
      </c>
      <c r="H10" s="150">
        <f>D10*1.08</f>
        <v>0</v>
      </c>
      <c r="I10" s="150">
        <f>G10*1.08</f>
        <v>0</v>
      </c>
      <c r="J10" s="151"/>
    </row>
    <row r="11" spans="1:10" ht="216.75" customHeight="1">
      <c r="A11" s="153">
        <v>3</v>
      </c>
      <c r="B11" s="260" t="s">
        <v>420</v>
      </c>
      <c r="C11" s="151"/>
      <c r="D11" s="150"/>
      <c r="E11" s="152" t="s">
        <v>14</v>
      </c>
      <c r="F11" s="152">
        <v>6</v>
      </c>
      <c r="G11" s="150">
        <f t="shared" si="0"/>
        <v>0</v>
      </c>
      <c r="H11" s="150">
        <f aca="true" t="shared" si="1" ref="H11:H21">F11*D11</f>
        <v>0</v>
      </c>
      <c r="I11" s="150">
        <f aca="true" t="shared" si="2" ref="I11:I21">H11*1.08</f>
        <v>0</v>
      </c>
      <c r="J11" s="154"/>
    </row>
    <row r="12" spans="1:10" ht="154.5" customHeight="1">
      <c r="A12" s="145">
        <v>4</v>
      </c>
      <c r="B12" s="260" t="s">
        <v>421</v>
      </c>
      <c r="C12" s="146"/>
      <c r="D12" s="150"/>
      <c r="E12" s="152" t="s">
        <v>14</v>
      </c>
      <c r="F12" s="152">
        <v>12</v>
      </c>
      <c r="G12" s="150">
        <f t="shared" si="0"/>
        <v>0</v>
      </c>
      <c r="H12" s="150">
        <f t="shared" si="1"/>
        <v>0</v>
      </c>
      <c r="I12" s="150">
        <f t="shared" si="2"/>
        <v>0</v>
      </c>
      <c r="J12" s="146"/>
    </row>
    <row r="13" spans="1:10" ht="31.5" customHeight="1">
      <c r="A13" s="153">
        <v>5</v>
      </c>
      <c r="B13" s="260" t="s">
        <v>215</v>
      </c>
      <c r="C13" s="146">
        <v>1</v>
      </c>
      <c r="D13" s="150"/>
      <c r="E13" s="152" t="s">
        <v>14</v>
      </c>
      <c r="F13" s="152">
        <v>50</v>
      </c>
      <c r="G13" s="150">
        <f t="shared" si="0"/>
        <v>0</v>
      </c>
      <c r="H13" s="150">
        <f t="shared" si="1"/>
        <v>0</v>
      </c>
      <c r="I13" s="150">
        <f t="shared" si="2"/>
        <v>0</v>
      </c>
      <c r="J13" s="154"/>
    </row>
    <row r="14" spans="1:10" ht="30.75" customHeight="1">
      <c r="A14" s="145">
        <v>6</v>
      </c>
      <c r="B14" s="260" t="s">
        <v>422</v>
      </c>
      <c r="C14" s="146"/>
      <c r="D14" s="150"/>
      <c r="E14" s="152" t="s">
        <v>14</v>
      </c>
      <c r="F14" s="152">
        <v>8</v>
      </c>
      <c r="G14" s="150">
        <f t="shared" si="0"/>
        <v>0</v>
      </c>
      <c r="H14" s="150">
        <f t="shared" si="1"/>
        <v>0</v>
      </c>
      <c r="I14" s="150">
        <f t="shared" si="2"/>
        <v>0</v>
      </c>
      <c r="J14" s="154"/>
    </row>
    <row r="15" spans="1:10" ht="22.5" customHeight="1">
      <c r="A15" s="153">
        <v>7</v>
      </c>
      <c r="B15" s="260" t="s">
        <v>219</v>
      </c>
      <c r="C15" s="146"/>
      <c r="D15" s="150"/>
      <c r="E15" s="152" t="s">
        <v>14</v>
      </c>
      <c r="F15" s="152">
        <v>50</v>
      </c>
      <c r="G15" s="150">
        <f t="shared" si="0"/>
        <v>0</v>
      </c>
      <c r="H15" s="150">
        <f t="shared" si="1"/>
        <v>0</v>
      </c>
      <c r="I15" s="150">
        <f t="shared" si="2"/>
        <v>0</v>
      </c>
      <c r="J15" s="154"/>
    </row>
    <row r="16" spans="1:10" ht="20.25" customHeight="1">
      <c r="A16" s="145">
        <v>8</v>
      </c>
      <c r="B16" s="260" t="s">
        <v>219</v>
      </c>
      <c r="C16" s="146"/>
      <c r="D16" s="150"/>
      <c r="E16" s="152" t="s">
        <v>14</v>
      </c>
      <c r="F16" s="152">
        <v>8</v>
      </c>
      <c r="G16" s="150">
        <f t="shared" si="0"/>
        <v>0</v>
      </c>
      <c r="H16" s="150">
        <f t="shared" si="1"/>
        <v>0</v>
      </c>
      <c r="I16" s="150">
        <f t="shared" si="2"/>
        <v>0</v>
      </c>
      <c r="J16" s="154"/>
    </row>
    <row r="17" spans="1:10" ht="30.75" customHeight="1">
      <c r="A17" s="153">
        <v>9</v>
      </c>
      <c r="B17" s="260" t="s">
        <v>216</v>
      </c>
      <c r="C17" s="146"/>
      <c r="D17" s="150"/>
      <c r="E17" s="152" t="s">
        <v>14</v>
      </c>
      <c r="F17" s="152">
        <v>8</v>
      </c>
      <c r="G17" s="150">
        <f t="shared" si="0"/>
        <v>0</v>
      </c>
      <c r="H17" s="150">
        <f t="shared" si="1"/>
        <v>0</v>
      </c>
      <c r="I17" s="150">
        <f t="shared" si="2"/>
        <v>0</v>
      </c>
      <c r="J17" s="154"/>
    </row>
    <row r="18" spans="1:10" ht="31.5" customHeight="1">
      <c r="A18" s="145">
        <v>10</v>
      </c>
      <c r="B18" s="260" t="s">
        <v>423</v>
      </c>
      <c r="C18" s="146"/>
      <c r="D18" s="150"/>
      <c r="E18" s="152" t="s">
        <v>14</v>
      </c>
      <c r="F18" s="152">
        <v>4</v>
      </c>
      <c r="G18" s="150">
        <f t="shared" si="0"/>
        <v>0</v>
      </c>
      <c r="H18" s="150">
        <f t="shared" si="1"/>
        <v>0</v>
      </c>
      <c r="I18" s="150">
        <f t="shared" si="2"/>
        <v>0</v>
      </c>
      <c r="J18" s="154"/>
    </row>
    <row r="19" spans="1:10" ht="29.25" customHeight="1">
      <c r="A19" s="153">
        <v>11</v>
      </c>
      <c r="B19" s="260" t="s">
        <v>217</v>
      </c>
      <c r="C19" s="146"/>
      <c r="D19" s="150"/>
      <c r="E19" s="152" t="s">
        <v>14</v>
      </c>
      <c r="F19" s="152">
        <v>6</v>
      </c>
      <c r="G19" s="150">
        <f t="shared" si="0"/>
        <v>0</v>
      </c>
      <c r="H19" s="150">
        <f t="shared" si="1"/>
        <v>0</v>
      </c>
      <c r="I19" s="150">
        <f t="shared" si="2"/>
        <v>0</v>
      </c>
      <c r="J19" s="154"/>
    </row>
    <row r="20" spans="1:10" ht="21.75" customHeight="1">
      <c r="A20" s="145">
        <v>12</v>
      </c>
      <c r="B20" s="260" t="s">
        <v>220</v>
      </c>
      <c r="C20" s="146"/>
      <c r="D20" s="150"/>
      <c r="E20" s="152" t="s">
        <v>14</v>
      </c>
      <c r="F20" s="152">
        <v>350</v>
      </c>
      <c r="G20" s="150">
        <f t="shared" si="0"/>
        <v>0</v>
      </c>
      <c r="H20" s="150">
        <f t="shared" si="1"/>
        <v>0</v>
      </c>
      <c r="I20" s="150">
        <f t="shared" si="2"/>
        <v>0</v>
      </c>
      <c r="J20" s="154"/>
    </row>
    <row r="21" spans="1:10" ht="21" customHeight="1">
      <c r="A21" s="153">
        <v>13</v>
      </c>
      <c r="B21" s="260" t="s">
        <v>424</v>
      </c>
      <c r="C21" s="146"/>
      <c r="D21" s="150"/>
      <c r="E21" s="152" t="s">
        <v>14</v>
      </c>
      <c r="F21" s="152">
        <v>12</v>
      </c>
      <c r="G21" s="150">
        <f t="shared" si="0"/>
        <v>0</v>
      </c>
      <c r="H21" s="150">
        <f t="shared" si="1"/>
        <v>0</v>
      </c>
      <c r="I21" s="150">
        <f t="shared" si="2"/>
        <v>0</v>
      </c>
      <c r="J21" s="154"/>
    </row>
    <row r="22" spans="1:10" ht="15.75" thickBot="1">
      <c r="A22" s="391" t="s">
        <v>310</v>
      </c>
      <c r="B22" s="392"/>
      <c r="C22" s="392"/>
      <c r="D22" s="392"/>
      <c r="E22" s="392"/>
      <c r="F22" s="392"/>
      <c r="G22" s="392"/>
      <c r="H22" s="392"/>
      <c r="I22" s="392"/>
      <c r="J22" s="393"/>
    </row>
    <row r="23" spans="1:10" ht="21.75" customHeight="1" thickBot="1">
      <c r="A23" s="289"/>
      <c r="B23" s="290"/>
      <c r="C23" s="290"/>
      <c r="D23" s="290"/>
      <c r="E23" s="291"/>
      <c r="F23" s="16" t="s">
        <v>17</v>
      </c>
      <c r="G23" s="155">
        <f>SUM(G7:G21)</f>
        <v>0</v>
      </c>
      <c r="H23" s="15"/>
      <c r="I23" s="156">
        <f>SUM(I7:I21)</f>
        <v>0</v>
      </c>
      <c r="J23" s="17"/>
    </row>
  </sheetData>
  <sheetProtection/>
  <mergeCells count="12">
    <mergeCell ref="B3:C3"/>
    <mergeCell ref="A4:A5"/>
    <mergeCell ref="B4:C4"/>
    <mergeCell ref="D4:D5"/>
    <mergeCell ref="E4:E5"/>
    <mergeCell ref="F4:F5"/>
    <mergeCell ref="G4:G5"/>
    <mergeCell ref="H4:H5"/>
    <mergeCell ref="I4:I5"/>
    <mergeCell ref="J4:J5"/>
    <mergeCell ref="A22:J22"/>
    <mergeCell ref="A23:E23"/>
  </mergeCells>
  <printOptions/>
  <pageMargins left="0.7" right="0.7" top="0.75" bottom="0.75" header="0.3" footer="0.3"/>
  <pageSetup orientation="landscape" paperSize="9" r:id="rId1"/>
</worksheet>
</file>

<file path=xl/worksheets/sheet37.xml><?xml version="1.0" encoding="utf-8"?>
<worksheet xmlns="http://schemas.openxmlformats.org/spreadsheetml/2006/main" xmlns:r="http://schemas.openxmlformats.org/officeDocument/2006/relationships">
  <sheetPr>
    <tabColor rgb="FF00B050"/>
  </sheetPr>
  <dimension ref="A1:K11"/>
  <sheetViews>
    <sheetView zoomScalePageLayoutView="0" workbookViewId="0" topLeftCell="A1">
      <selection activeCell="G8" sqref="G8"/>
    </sheetView>
  </sheetViews>
  <sheetFormatPr defaultColWidth="9.140625" defaultRowHeight="15"/>
  <cols>
    <col min="1" max="1" width="2.7109375" style="0" customWidth="1"/>
    <col min="2" max="2" width="29.8515625" style="0" customWidth="1"/>
    <col min="3" max="3" width="11.140625" style="0" customWidth="1"/>
    <col min="4" max="4" width="14.57421875" style="0" customWidth="1"/>
    <col min="7" max="7" width="16.140625" style="0" customWidth="1"/>
    <col min="8" max="8" width="7.421875" style="0" customWidth="1"/>
    <col min="9" max="9" width="12.140625" style="0" customWidth="1"/>
    <col min="10" max="10" width="15.57421875" style="0" customWidth="1"/>
  </cols>
  <sheetData>
    <row r="1" spans="1:11" ht="15">
      <c r="A1" s="47" t="s">
        <v>663</v>
      </c>
      <c r="B1" s="47"/>
      <c r="C1" s="47"/>
      <c r="D1" s="47"/>
      <c r="E1" s="47"/>
      <c r="F1" s="47"/>
      <c r="G1" s="47"/>
      <c r="H1" s="47"/>
      <c r="I1" s="47"/>
      <c r="J1" s="47"/>
      <c r="K1" s="47"/>
    </row>
    <row r="2" spans="1:11" ht="15.75" thickBot="1">
      <c r="A2" s="389" t="s">
        <v>274</v>
      </c>
      <c r="B2" s="389"/>
      <c r="C2" s="389"/>
      <c r="D2" s="389"/>
      <c r="E2" s="389"/>
      <c r="F2" s="395"/>
      <c r="G2" s="47"/>
      <c r="H2" s="47"/>
      <c r="I2" s="47"/>
      <c r="J2" s="47"/>
      <c r="K2" s="47"/>
    </row>
    <row r="3" spans="1:11" ht="15.75" thickBot="1">
      <c r="A3" s="15"/>
      <c r="B3" s="292"/>
      <c r="C3" s="293"/>
      <c r="D3" s="41" t="s">
        <v>0</v>
      </c>
      <c r="E3" s="41" t="s">
        <v>1</v>
      </c>
      <c r="F3" s="41" t="s">
        <v>2</v>
      </c>
      <c r="G3" s="41" t="s">
        <v>3</v>
      </c>
      <c r="H3" s="41" t="s">
        <v>4</v>
      </c>
      <c r="I3" s="41" t="s">
        <v>5</v>
      </c>
      <c r="J3" s="41" t="s">
        <v>6</v>
      </c>
      <c r="K3" s="47"/>
    </row>
    <row r="4" spans="1:11" ht="15.75" thickBot="1">
      <c r="A4" s="294"/>
      <c r="B4" s="296" t="s">
        <v>7</v>
      </c>
      <c r="C4" s="297"/>
      <c r="D4" s="284" t="s">
        <v>205</v>
      </c>
      <c r="E4" s="284" t="s">
        <v>8</v>
      </c>
      <c r="F4" s="284" t="s">
        <v>9</v>
      </c>
      <c r="G4" s="284" t="s">
        <v>206</v>
      </c>
      <c r="H4" s="284" t="s">
        <v>10</v>
      </c>
      <c r="I4" s="284" t="s">
        <v>207</v>
      </c>
      <c r="J4" s="284" t="s">
        <v>11</v>
      </c>
      <c r="K4" s="47"/>
    </row>
    <row r="5" spans="1:11" ht="28.5" customHeight="1" thickBot="1">
      <c r="A5" s="295"/>
      <c r="B5" s="41" t="s">
        <v>12</v>
      </c>
      <c r="C5" s="42" t="s">
        <v>13</v>
      </c>
      <c r="D5" s="285"/>
      <c r="E5" s="285"/>
      <c r="F5" s="285"/>
      <c r="G5" s="285"/>
      <c r="H5" s="285"/>
      <c r="I5" s="285"/>
      <c r="J5" s="285"/>
      <c r="K5" s="47"/>
    </row>
    <row r="6" spans="1:11" ht="41.25" customHeight="1" thickBot="1">
      <c r="A6" s="41">
        <v>1</v>
      </c>
      <c r="B6" s="43" t="s">
        <v>344</v>
      </c>
      <c r="C6" s="17"/>
      <c r="D6" s="49"/>
      <c r="E6" s="44" t="s">
        <v>272</v>
      </c>
      <c r="F6" s="45">
        <v>60</v>
      </c>
      <c r="G6" s="15">
        <f>D6*F6</f>
        <v>0</v>
      </c>
      <c r="H6" s="15"/>
      <c r="I6" s="15">
        <f>G6*1.08</f>
        <v>0</v>
      </c>
      <c r="J6" s="17"/>
      <c r="K6" s="47"/>
    </row>
    <row r="7" spans="1:11" ht="34.5" customHeight="1" thickBot="1">
      <c r="A7" s="50">
        <v>2</v>
      </c>
      <c r="B7" s="57" t="s">
        <v>345</v>
      </c>
      <c r="C7" s="51"/>
      <c r="D7" s="49"/>
      <c r="E7" s="52" t="s">
        <v>272</v>
      </c>
      <c r="F7" s="53">
        <v>100</v>
      </c>
      <c r="G7" s="49">
        <f>D7*F7</f>
        <v>0</v>
      </c>
      <c r="H7" s="49"/>
      <c r="I7" s="15">
        <f>G7*1.08</f>
        <v>0</v>
      </c>
      <c r="J7" s="51"/>
      <c r="K7" s="47"/>
    </row>
    <row r="8" spans="1:11" ht="33.75" customHeight="1" thickBot="1">
      <c r="A8" s="41">
        <v>3</v>
      </c>
      <c r="B8" s="43" t="s">
        <v>346</v>
      </c>
      <c r="C8" s="17"/>
      <c r="D8" s="49"/>
      <c r="E8" s="44" t="s">
        <v>272</v>
      </c>
      <c r="F8" s="45">
        <v>20</v>
      </c>
      <c r="G8" s="15">
        <f>D8*F8</f>
        <v>0</v>
      </c>
      <c r="H8" s="15"/>
      <c r="I8" s="15">
        <f>G8*1.08</f>
        <v>0</v>
      </c>
      <c r="J8" s="17"/>
      <c r="K8" s="47"/>
    </row>
    <row r="9" spans="1:11" ht="32.25" customHeight="1" thickBot="1">
      <c r="A9" s="41">
        <v>4</v>
      </c>
      <c r="B9" s="43" t="s">
        <v>271</v>
      </c>
      <c r="C9" s="17"/>
      <c r="D9" s="49"/>
      <c r="E9" s="44" t="s">
        <v>14</v>
      </c>
      <c r="F9" s="45">
        <v>15</v>
      </c>
      <c r="G9" s="15">
        <f>D9*F9</f>
        <v>0</v>
      </c>
      <c r="H9" s="15"/>
      <c r="I9" s="15">
        <f>G9*1.08</f>
        <v>0</v>
      </c>
      <c r="J9" s="17"/>
      <c r="K9" s="47"/>
    </row>
    <row r="10" spans="1:11" ht="15.75" thickBot="1">
      <c r="A10" s="286"/>
      <c r="B10" s="287"/>
      <c r="C10" s="287"/>
      <c r="D10" s="287"/>
      <c r="E10" s="287"/>
      <c r="F10" s="287"/>
      <c r="G10" s="287"/>
      <c r="H10" s="287"/>
      <c r="I10" s="287"/>
      <c r="J10" s="288"/>
      <c r="K10" s="47"/>
    </row>
    <row r="11" spans="1:11" ht="15.75" thickBot="1">
      <c r="A11" s="289"/>
      <c r="B11" s="290"/>
      <c r="C11" s="290"/>
      <c r="D11" s="290"/>
      <c r="E11" s="291"/>
      <c r="F11" s="16" t="s">
        <v>17</v>
      </c>
      <c r="G11" s="15">
        <f>SUM(G6:G9)</f>
        <v>0</v>
      </c>
      <c r="H11" s="15"/>
      <c r="I11" s="15">
        <f>SUM(I6:I9)</f>
        <v>0</v>
      </c>
      <c r="J11" s="17"/>
      <c r="K11" s="47"/>
    </row>
  </sheetData>
  <sheetProtection/>
  <mergeCells count="13">
    <mergeCell ref="A2:F2"/>
    <mergeCell ref="A11:E11"/>
    <mergeCell ref="B3:C3"/>
    <mergeCell ref="A4:A5"/>
    <mergeCell ref="B4:C4"/>
    <mergeCell ref="D4:D5"/>
    <mergeCell ref="E4:E5"/>
    <mergeCell ref="G4:G5"/>
    <mergeCell ref="H4:H5"/>
    <mergeCell ref="I4:I5"/>
    <mergeCell ref="J4:J5"/>
    <mergeCell ref="A10:J10"/>
    <mergeCell ref="F4:F5"/>
  </mergeCells>
  <printOptions/>
  <pageMargins left="0.7" right="0.7" top="0.75" bottom="0.75" header="0.3" footer="0.3"/>
  <pageSetup orientation="landscape" paperSize="9" r:id="rId1"/>
</worksheet>
</file>

<file path=xl/worksheets/sheet38.xml><?xml version="1.0" encoding="utf-8"?>
<worksheet xmlns="http://schemas.openxmlformats.org/spreadsheetml/2006/main" xmlns:r="http://schemas.openxmlformats.org/officeDocument/2006/relationships">
  <sheetPr>
    <tabColor rgb="FF00B050"/>
  </sheetPr>
  <dimension ref="A1:J10"/>
  <sheetViews>
    <sheetView zoomScalePageLayoutView="0" workbookViewId="0" topLeftCell="A1">
      <selection activeCell="H16" sqref="H16"/>
    </sheetView>
  </sheetViews>
  <sheetFormatPr defaultColWidth="9.140625" defaultRowHeight="15"/>
  <cols>
    <col min="1" max="1" width="2.57421875" style="0" customWidth="1"/>
    <col min="2" max="2" width="45.8515625" style="0" customWidth="1"/>
    <col min="3" max="3" width="10.140625" style="0" customWidth="1"/>
    <col min="4" max="4" width="12.00390625" style="0" customWidth="1"/>
    <col min="5" max="5" width="4.00390625" style="0" customWidth="1"/>
    <col min="6" max="6" width="7.421875" style="0" customWidth="1"/>
    <col min="7" max="7" width="10.421875" style="0" customWidth="1"/>
    <col min="8" max="8" width="7.28125" style="0" customWidth="1"/>
    <col min="9" max="9" width="10.28125" style="0" customWidth="1"/>
    <col min="10" max="10" width="13.421875" style="0" customWidth="1"/>
  </cols>
  <sheetData>
    <row r="1" spans="1:10" ht="15">
      <c r="A1" s="47"/>
      <c r="B1" s="47" t="s">
        <v>664</v>
      </c>
      <c r="C1" s="47"/>
      <c r="D1" s="47"/>
      <c r="E1" s="47"/>
      <c r="F1" s="47"/>
      <c r="G1" s="47"/>
      <c r="H1" s="47"/>
      <c r="I1" s="47"/>
      <c r="J1" s="47"/>
    </row>
    <row r="2" spans="1:10" ht="15.75" thickBot="1">
      <c r="A2" s="389" t="s">
        <v>275</v>
      </c>
      <c r="B2" s="389"/>
      <c r="C2" s="389"/>
      <c r="D2" s="389"/>
      <c r="E2" s="389"/>
      <c r="F2" s="47"/>
      <c r="G2" s="47"/>
      <c r="H2" s="47"/>
      <c r="I2" s="47"/>
      <c r="J2" s="47"/>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36.75" customHeight="1" thickBot="1">
      <c r="A5" s="295"/>
      <c r="B5" s="41" t="s">
        <v>12</v>
      </c>
      <c r="C5" s="42" t="s">
        <v>13</v>
      </c>
      <c r="D5" s="285"/>
      <c r="E5" s="285"/>
      <c r="F5" s="285"/>
      <c r="G5" s="285"/>
      <c r="H5" s="285"/>
      <c r="I5" s="285"/>
      <c r="J5" s="285"/>
    </row>
    <row r="6" spans="1:10" ht="33" customHeight="1" thickBot="1">
      <c r="A6" s="41">
        <v>1</v>
      </c>
      <c r="B6" s="61" t="s">
        <v>343</v>
      </c>
      <c r="C6" s="17"/>
      <c r="D6" s="49"/>
      <c r="E6" s="44" t="s">
        <v>22</v>
      </c>
      <c r="F6" s="45">
        <v>10</v>
      </c>
      <c r="G6" s="15">
        <f>D6*F6</f>
        <v>0</v>
      </c>
      <c r="H6" s="15"/>
      <c r="I6" s="15">
        <f>G6*1.08</f>
        <v>0</v>
      </c>
      <c r="J6" s="17"/>
    </row>
    <row r="7" spans="1:10" ht="42" customHeight="1" thickBot="1">
      <c r="A7" s="41">
        <v>2</v>
      </c>
      <c r="B7" s="61" t="s">
        <v>297</v>
      </c>
      <c r="C7" s="17"/>
      <c r="D7" s="49"/>
      <c r="E7" s="44" t="s">
        <v>66</v>
      </c>
      <c r="F7" s="45">
        <v>5</v>
      </c>
      <c r="G7" s="15">
        <f>D7*F7</f>
        <v>0</v>
      </c>
      <c r="H7" s="15"/>
      <c r="I7" s="15">
        <f>G7*1.08</f>
        <v>0</v>
      </c>
      <c r="J7" s="17"/>
    </row>
    <row r="8" spans="1:10" ht="39.75" customHeight="1" thickBot="1">
      <c r="A8" s="41">
        <v>3</v>
      </c>
      <c r="B8" s="61" t="s">
        <v>298</v>
      </c>
      <c r="C8" s="17"/>
      <c r="D8" s="49"/>
      <c r="E8" s="44" t="s">
        <v>66</v>
      </c>
      <c r="F8" s="45">
        <v>5</v>
      </c>
      <c r="G8" s="15">
        <f>D8*F8</f>
        <v>0</v>
      </c>
      <c r="H8" s="15"/>
      <c r="I8" s="15">
        <f>G8*1.08</f>
        <v>0</v>
      </c>
      <c r="J8" s="17"/>
    </row>
    <row r="9" spans="1:10" ht="15.75" thickBot="1">
      <c r="A9" s="286"/>
      <c r="B9" s="287"/>
      <c r="C9" s="287"/>
      <c r="D9" s="287"/>
      <c r="E9" s="287"/>
      <c r="F9" s="287"/>
      <c r="G9" s="287"/>
      <c r="H9" s="287"/>
      <c r="I9" s="287"/>
      <c r="J9" s="288"/>
    </row>
    <row r="10" spans="1:10" ht="26.25" thickBot="1">
      <c r="A10" s="289"/>
      <c r="B10" s="290"/>
      <c r="C10" s="290"/>
      <c r="D10" s="290"/>
      <c r="E10" s="291"/>
      <c r="F10" s="16" t="s">
        <v>17</v>
      </c>
      <c r="G10" s="15">
        <f>SUM(G6:G8)</f>
        <v>0</v>
      </c>
      <c r="H10" s="15"/>
      <c r="I10" s="15">
        <f>SUM(I6:I8)</f>
        <v>0</v>
      </c>
      <c r="J10" s="17"/>
    </row>
  </sheetData>
  <sheetProtection/>
  <mergeCells count="13">
    <mergeCell ref="A10:E10"/>
    <mergeCell ref="B3:C3"/>
    <mergeCell ref="A4:A5"/>
    <mergeCell ref="B4:C4"/>
    <mergeCell ref="D4:D5"/>
    <mergeCell ref="E4:E5"/>
    <mergeCell ref="A2:E2"/>
    <mergeCell ref="G4:G5"/>
    <mergeCell ref="H4:H5"/>
    <mergeCell ref="I4:I5"/>
    <mergeCell ref="J4:J5"/>
    <mergeCell ref="A9:J9"/>
    <mergeCell ref="F4:F5"/>
  </mergeCells>
  <printOptions/>
  <pageMargins left="0.7" right="0.7" top="0.75" bottom="0.75" header="0.3" footer="0.3"/>
  <pageSetup orientation="landscape" paperSize="9" r:id="rId1"/>
</worksheet>
</file>

<file path=xl/worksheets/sheet39.xml><?xml version="1.0" encoding="utf-8"?>
<worksheet xmlns="http://schemas.openxmlformats.org/spreadsheetml/2006/main" xmlns:r="http://schemas.openxmlformats.org/officeDocument/2006/relationships">
  <sheetPr>
    <tabColor rgb="FF00B050"/>
  </sheetPr>
  <dimension ref="A1:J9"/>
  <sheetViews>
    <sheetView zoomScalePageLayoutView="0" workbookViewId="0" topLeftCell="A1">
      <selection activeCell="I7" sqref="I7"/>
    </sheetView>
  </sheetViews>
  <sheetFormatPr defaultColWidth="9.140625" defaultRowHeight="15"/>
  <cols>
    <col min="1" max="1" width="2.7109375" style="0" customWidth="1"/>
    <col min="2" max="2" width="28.28125" style="0" customWidth="1"/>
    <col min="3" max="3" width="10.140625" style="0" customWidth="1"/>
    <col min="4" max="4" width="12.28125" style="0" customWidth="1"/>
    <col min="5" max="5" width="5.00390625" style="0" customWidth="1"/>
    <col min="6" max="6" width="7.421875" style="0" customWidth="1"/>
    <col min="7" max="7" width="11.7109375" style="0" customWidth="1"/>
    <col min="8" max="8" width="7.00390625" style="0" customWidth="1"/>
    <col min="9" max="9" width="11.140625" style="0" customWidth="1"/>
    <col min="10" max="10" width="13.57421875" style="0" customWidth="1"/>
  </cols>
  <sheetData>
    <row r="1" spans="1:10" ht="15">
      <c r="A1" s="47" t="s">
        <v>665</v>
      </c>
      <c r="B1" s="47"/>
      <c r="C1" s="47"/>
      <c r="D1" s="47"/>
      <c r="E1" s="47"/>
      <c r="F1" s="47"/>
      <c r="G1" s="47"/>
      <c r="H1" s="47"/>
      <c r="I1" s="47"/>
      <c r="J1" s="47"/>
    </row>
    <row r="2" spans="1:10" ht="15">
      <c r="A2" s="47" t="s">
        <v>294</v>
      </c>
      <c r="B2" s="47"/>
      <c r="C2" s="47"/>
      <c r="D2" s="47"/>
      <c r="E2" s="47"/>
      <c r="F2" s="47"/>
      <c r="G2" s="47"/>
      <c r="H2" s="47"/>
      <c r="I2" s="47"/>
      <c r="J2" s="47"/>
    </row>
    <row r="3" spans="1:10" ht="15.75" thickBot="1">
      <c r="A3" s="389" t="s">
        <v>293</v>
      </c>
      <c r="B3" s="389"/>
      <c r="C3" s="389"/>
      <c r="D3" s="389"/>
      <c r="E3" s="389"/>
      <c r="F3" s="47"/>
      <c r="G3" s="47"/>
      <c r="H3" s="47"/>
      <c r="I3" s="47"/>
      <c r="J3" s="47"/>
    </row>
    <row r="4" spans="1:10" ht="15.75" thickBot="1">
      <c r="A4" s="15"/>
      <c r="B4" s="292"/>
      <c r="C4" s="293"/>
      <c r="D4" s="41" t="s">
        <v>0</v>
      </c>
      <c r="E4" s="41" t="s">
        <v>1</v>
      </c>
      <c r="F4" s="41" t="s">
        <v>2</v>
      </c>
      <c r="G4" s="41" t="s">
        <v>3</v>
      </c>
      <c r="H4" s="41" t="s">
        <v>4</v>
      </c>
      <c r="I4" s="41" t="s">
        <v>5</v>
      </c>
      <c r="J4" s="41" t="s">
        <v>6</v>
      </c>
    </row>
    <row r="5" spans="1:10" ht="15.75" thickBot="1">
      <c r="A5" s="294"/>
      <c r="B5" s="296" t="s">
        <v>7</v>
      </c>
      <c r="C5" s="297"/>
      <c r="D5" s="284" t="s">
        <v>205</v>
      </c>
      <c r="E5" s="284" t="s">
        <v>8</v>
      </c>
      <c r="F5" s="284" t="s">
        <v>9</v>
      </c>
      <c r="G5" s="284" t="s">
        <v>206</v>
      </c>
      <c r="H5" s="284" t="s">
        <v>10</v>
      </c>
      <c r="I5" s="284" t="s">
        <v>207</v>
      </c>
      <c r="J5" s="284" t="s">
        <v>11</v>
      </c>
    </row>
    <row r="6" spans="1:10" ht="39" customHeight="1" thickBot="1">
      <c r="A6" s="295"/>
      <c r="B6" s="41" t="s">
        <v>12</v>
      </c>
      <c r="C6" s="42" t="s">
        <v>13</v>
      </c>
      <c r="D6" s="285"/>
      <c r="E6" s="285"/>
      <c r="F6" s="285"/>
      <c r="G6" s="285"/>
      <c r="H6" s="285"/>
      <c r="I6" s="285"/>
      <c r="J6" s="285"/>
    </row>
    <row r="7" spans="1:10" ht="39" customHeight="1" thickBot="1">
      <c r="A7" s="41">
        <v>1</v>
      </c>
      <c r="B7" s="43" t="s">
        <v>270</v>
      </c>
      <c r="C7" s="17"/>
      <c r="D7" s="49"/>
      <c r="E7" s="44" t="s">
        <v>14</v>
      </c>
      <c r="F7" s="45">
        <v>30</v>
      </c>
      <c r="G7" s="15">
        <f>D7*F7</f>
        <v>0</v>
      </c>
      <c r="H7" s="15"/>
      <c r="I7" s="15">
        <f>G7*1.08</f>
        <v>0</v>
      </c>
      <c r="J7" s="17"/>
    </row>
    <row r="8" spans="1:10" ht="15.75" thickBot="1">
      <c r="A8" s="286"/>
      <c r="B8" s="287"/>
      <c r="C8" s="287"/>
      <c r="D8" s="287"/>
      <c r="E8" s="287"/>
      <c r="F8" s="287"/>
      <c r="G8" s="287"/>
      <c r="H8" s="287"/>
      <c r="I8" s="287"/>
      <c r="J8" s="288"/>
    </row>
    <row r="9" spans="1:10" ht="26.25" thickBot="1">
      <c r="A9" s="289"/>
      <c r="B9" s="290"/>
      <c r="C9" s="290"/>
      <c r="D9" s="290"/>
      <c r="E9" s="291"/>
      <c r="F9" s="16" t="s">
        <v>17</v>
      </c>
      <c r="G9" s="15">
        <f>SUM(G7:G7)</f>
        <v>0</v>
      </c>
      <c r="H9" s="15"/>
      <c r="I9" s="15">
        <f>SUM(I7)</f>
        <v>0</v>
      </c>
      <c r="J9" s="17"/>
    </row>
  </sheetData>
  <sheetProtection/>
  <mergeCells count="13">
    <mergeCell ref="A9:E9"/>
    <mergeCell ref="B4:C4"/>
    <mergeCell ref="A5:A6"/>
    <mergeCell ref="B5:C5"/>
    <mergeCell ref="D5:D6"/>
    <mergeCell ref="E5:E6"/>
    <mergeCell ref="A3:E3"/>
    <mergeCell ref="G5:G6"/>
    <mergeCell ref="H5:H6"/>
    <mergeCell ref="I5:I6"/>
    <mergeCell ref="J5:J6"/>
    <mergeCell ref="A8:J8"/>
    <mergeCell ref="F5:F6"/>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sheetPr>
    <tabColor rgb="FF00B050"/>
  </sheetPr>
  <dimension ref="A1:J14"/>
  <sheetViews>
    <sheetView view="pageBreakPreview" zoomScale="60" zoomScaleNormal="70" zoomScalePageLayoutView="0" workbookViewId="0" topLeftCell="A1">
      <selection activeCell="G12" sqref="G12"/>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619</v>
      </c>
      <c r="B3" s="47"/>
      <c r="C3" s="47"/>
      <c r="D3" s="47"/>
      <c r="E3" s="47"/>
      <c r="F3" s="47"/>
      <c r="G3" s="47"/>
      <c r="H3" s="47"/>
      <c r="I3" s="47"/>
      <c r="J3" s="47"/>
    </row>
    <row r="4" spans="1:10" ht="15.75" thickBot="1">
      <c r="A4" s="126" t="s">
        <v>382</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42" customHeight="1" thickBot="1">
      <c r="A7" s="295"/>
      <c r="B7" s="41" t="s">
        <v>12</v>
      </c>
      <c r="C7" s="42" t="s">
        <v>13</v>
      </c>
      <c r="D7" s="285"/>
      <c r="E7" s="285"/>
      <c r="F7" s="285"/>
      <c r="G7" s="285"/>
      <c r="H7" s="285"/>
      <c r="I7" s="285"/>
      <c r="J7" s="285"/>
    </row>
    <row r="8" spans="1:10" ht="78" customHeight="1" thickBot="1">
      <c r="A8" s="41">
        <v>1</v>
      </c>
      <c r="B8" s="62" t="s">
        <v>30</v>
      </c>
      <c r="C8" s="17"/>
      <c r="D8" s="15"/>
      <c r="E8" s="44" t="s">
        <v>21</v>
      </c>
      <c r="F8" s="45">
        <v>220</v>
      </c>
      <c r="G8" s="15">
        <f>PRODUCT(D8*F8)</f>
        <v>0</v>
      </c>
      <c r="H8" s="15"/>
      <c r="I8" s="15">
        <f>G8*1.08</f>
        <v>0</v>
      </c>
      <c r="J8" s="17"/>
    </row>
    <row r="9" spans="1:10" ht="64.5" thickBot="1">
      <c r="A9" s="41">
        <v>2</v>
      </c>
      <c r="B9" s="62" t="s">
        <v>31</v>
      </c>
      <c r="C9" s="17"/>
      <c r="D9" s="15"/>
      <c r="E9" s="44" t="s">
        <v>22</v>
      </c>
      <c r="F9" s="45">
        <v>220</v>
      </c>
      <c r="G9" s="15">
        <f>PRODUCT(D9*F9)</f>
        <v>0</v>
      </c>
      <c r="H9" s="15"/>
      <c r="I9" s="15">
        <f>G9*1.08</f>
        <v>0</v>
      </c>
      <c r="J9" s="17"/>
    </row>
    <row r="10" spans="1:10" ht="31.5" customHeight="1" thickBot="1">
      <c r="A10" s="41">
        <v>3</v>
      </c>
      <c r="B10" s="62" t="s">
        <v>32</v>
      </c>
      <c r="C10" s="17"/>
      <c r="D10" s="15"/>
      <c r="E10" s="44" t="s">
        <v>22</v>
      </c>
      <c r="F10" s="45">
        <v>220</v>
      </c>
      <c r="G10" s="15">
        <f>PRODUCT(D10*F10)</f>
        <v>0</v>
      </c>
      <c r="H10" s="15"/>
      <c r="I10" s="15">
        <f>G10*1.08</f>
        <v>0</v>
      </c>
      <c r="J10" s="17"/>
    </row>
    <row r="11" spans="1:10" ht="15.75" thickBot="1">
      <c r="A11" s="41">
        <v>4</v>
      </c>
      <c r="B11" s="14" t="s">
        <v>393</v>
      </c>
      <c r="C11" s="17"/>
      <c r="D11" s="15"/>
      <c r="E11" s="44" t="s">
        <v>22</v>
      </c>
      <c r="F11" s="45">
        <v>220</v>
      </c>
      <c r="G11" s="15">
        <f>PRODUCT(D11*F11)</f>
        <v>0</v>
      </c>
      <c r="H11" s="15"/>
      <c r="I11" s="15">
        <f>G11*1.08</f>
        <v>0</v>
      </c>
      <c r="J11" s="17"/>
    </row>
    <row r="12" spans="1:10" ht="15.75" thickBot="1">
      <c r="A12" s="41">
        <v>5</v>
      </c>
      <c r="B12" s="62" t="s">
        <v>20</v>
      </c>
      <c r="C12" s="17"/>
      <c r="D12" s="15"/>
      <c r="E12" s="44" t="s">
        <v>22</v>
      </c>
      <c r="F12" s="45">
        <v>40</v>
      </c>
      <c r="G12" s="15">
        <f>PRODUCT(D12*F12)</f>
        <v>0</v>
      </c>
      <c r="H12" s="15"/>
      <c r="I12" s="15">
        <f>G12*1.08</f>
        <v>0</v>
      </c>
      <c r="J12" s="17"/>
    </row>
    <row r="13" spans="1:10" ht="22.5" customHeight="1" thickBot="1">
      <c r="A13" s="286" t="s">
        <v>16</v>
      </c>
      <c r="B13" s="287"/>
      <c r="C13" s="287"/>
      <c r="D13" s="287"/>
      <c r="E13" s="287"/>
      <c r="F13" s="287"/>
      <c r="G13" s="287"/>
      <c r="H13" s="287"/>
      <c r="I13" s="287"/>
      <c r="J13" s="288"/>
    </row>
    <row r="14" spans="1:10" ht="15.75" thickBot="1">
      <c r="A14" s="289"/>
      <c r="B14" s="290"/>
      <c r="C14" s="290"/>
      <c r="D14" s="290"/>
      <c r="E14" s="291"/>
      <c r="F14" s="16" t="s">
        <v>17</v>
      </c>
      <c r="G14" s="15">
        <f>SUM(G8:G12)</f>
        <v>0</v>
      </c>
      <c r="H14" s="15"/>
      <c r="I14" s="15">
        <f>SUM(I8:I12)</f>
        <v>0</v>
      </c>
      <c r="J14" s="17"/>
    </row>
  </sheetData>
  <sheetProtection/>
  <mergeCells count="12">
    <mergeCell ref="B5:C5"/>
    <mergeCell ref="A6:A7"/>
    <mergeCell ref="B6:C6"/>
    <mergeCell ref="D6:D7"/>
    <mergeCell ref="E6:E7"/>
    <mergeCell ref="A13:J13"/>
    <mergeCell ref="A14:E14"/>
    <mergeCell ref="G6:G7"/>
    <mergeCell ref="H6:H7"/>
    <mergeCell ref="I6:I7"/>
    <mergeCell ref="J6:J7"/>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40.xml><?xml version="1.0" encoding="utf-8"?>
<worksheet xmlns="http://schemas.openxmlformats.org/spreadsheetml/2006/main" xmlns:r="http://schemas.openxmlformats.org/officeDocument/2006/relationships">
  <sheetPr>
    <tabColor rgb="FF00B050"/>
  </sheetPr>
  <dimension ref="A1:J41"/>
  <sheetViews>
    <sheetView view="pageBreakPreview" zoomScaleSheetLayoutView="100" zoomScalePageLayoutView="0" workbookViewId="0" topLeftCell="A13">
      <selection activeCell="J25" sqref="J25"/>
    </sheetView>
  </sheetViews>
  <sheetFormatPr defaultColWidth="9.140625" defaultRowHeight="15"/>
  <cols>
    <col min="1" max="1" width="2.8515625" style="0" customWidth="1"/>
    <col min="2" max="2" width="67.7109375" style="0" customWidth="1"/>
    <col min="3" max="3" width="13.421875" style="0" customWidth="1"/>
    <col min="4" max="4" width="10.7109375" style="0" customWidth="1"/>
    <col min="5" max="5" width="4.421875" style="0" customWidth="1"/>
    <col min="6" max="6" width="7.421875" style="0" customWidth="1"/>
    <col min="7" max="7" width="9.7109375" style="0" customWidth="1"/>
    <col min="8" max="8" width="8.57421875" style="0" customWidth="1"/>
    <col min="9" max="9" width="10.28125" style="0" customWidth="1"/>
    <col min="10" max="10" width="12.140625" style="47" customWidth="1"/>
  </cols>
  <sheetData>
    <row r="1" spans="1:9" ht="15">
      <c r="A1" s="188" t="s">
        <v>666</v>
      </c>
      <c r="B1" s="12"/>
      <c r="C1" s="12"/>
      <c r="E1" s="12"/>
      <c r="F1" s="12"/>
      <c r="G1" s="12"/>
      <c r="H1" s="12"/>
      <c r="I1" s="12"/>
    </row>
    <row r="2" spans="1:9" ht="15">
      <c r="A2" s="14" t="s">
        <v>472</v>
      </c>
      <c r="B2" s="12"/>
      <c r="C2" s="12"/>
      <c r="D2" s="12"/>
      <c r="E2" s="12"/>
      <c r="F2" s="12"/>
      <c r="G2" s="12"/>
      <c r="H2" s="12"/>
      <c r="I2" s="12"/>
    </row>
    <row r="3" spans="1:10" ht="15">
      <c r="A3" s="170"/>
      <c r="B3" s="396"/>
      <c r="C3" s="396"/>
      <c r="D3" s="189" t="s">
        <v>0</v>
      </c>
      <c r="E3" s="189" t="s">
        <v>1</v>
      </c>
      <c r="F3" s="189" t="s">
        <v>2</v>
      </c>
      <c r="G3" s="189" t="s">
        <v>3</v>
      </c>
      <c r="H3" s="189" t="s">
        <v>4</v>
      </c>
      <c r="I3" s="189" t="s">
        <v>5</v>
      </c>
      <c r="J3" s="189" t="s">
        <v>6</v>
      </c>
    </row>
    <row r="4" spans="1:10" ht="15">
      <c r="A4" s="396"/>
      <c r="B4" s="397" t="s">
        <v>7</v>
      </c>
      <c r="C4" s="397"/>
      <c r="D4" s="397" t="s">
        <v>515</v>
      </c>
      <c r="E4" s="397" t="s">
        <v>8</v>
      </c>
      <c r="F4" s="397" t="s">
        <v>9</v>
      </c>
      <c r="G4" s="397" t="s">
        <v>516</v>
      </c>
      <c r="H4" s="397" t="s">
        <v>10</v>
      </c>
      <c r="I4" s="397" t="s">
        <v>517</v>
      </c>
      <c r="J4" s="397" t="s">
        <v>11</v>
      </c>
    </row>
    <row r="5" spans="1:10" ht="27" customHeight="1">
      <c r="A5" s="396"/>
      <c r="B5" s="189" t="s">
        <v>12</v>
      </c>
      <c r="C5" s="190" t="s">
        <v>518</v>
      </c>
      <c r="D5" s="397"/>
      <c r="E5" s="397"/>
      <c r="F5" s="397"/>
      <c r="G5" s="397"/>
      <c r="H5" s="397"/>
      <c r="I5" s="397"/>
      <c r="J5" s="397"/>
    </row>
    <row r="6" spans="1:10" ht="12" customHeight="1">
      <c r="A6" s="191">
        <v>1</v>
      </c>
      <c r="B6" s="261" t="s">
        <v>426</v>
      </c>
      <c r="C6" s="157"/>
      <c r="D6" s="158"/>
      <c r="E6" s="159"/>
      <c r="F6" s="160"/>
      <c r="G6" s="161"/>
      <c r="H6" s="161"/>
      <c r="I6" s="162"/>
      <c r="J6" s="192"/>
    </row>
    <row r="7" spans="1:10" ht="72" customHeight="1">
      <c r="A7" s="163"/>
      <c r="B7" s="194" t="s">
        <v>427</v>
      </c>
      <c r="C7" s="164"/>
      <c r="D7" s="165"/>
      <c r="E7" s="166"/>
      <c r="F7" s="167"/>
      <c r="G7" s="168"/>
      <c r="H7" s="168"/>
      <c r="I7" s="169"/>
      <c r="J7" s="193"/>
    </row>
    <row r="8" spans="1:10" ht="15" customHeight="1">
      <c r="A8" s="163" t="s">
        <v>209</v>
      </c>
      <c r="B8" s="194" t="s">
        <v>428</v>
      </c>
      <c r="C8" s="194"/>
      <c r="D8" s="195"/>
      <c r="E8" s="196" t="s">
        <v>14</v>
      </c>
      <c r="F8" s="197">
        <v>8</v>
      </c>
      <c r="G8" s="198">
        <f>D8*F8</f>
        <v>0</v>
      </c>
      <c r="H8" s="198">
        <f>G8*0.08</f>
        <v>0</v>
      </c>
      <c r="I8" s="198">
        <f>G8*1.08</f>
        <v>0</v>
      </c>
      <c r="J8" s="199"/>
    </row>
    <row r="9" spans="1:10" ht="14.25" customHeight="1">
      <c r="A9" s="163" t="s">
        <v>210</v>
      </c>
      <c r="B9" s="194" t="s">
        <v>429</v>
      </c>
      <c r="C9" s="194"/>
      <c r="D9" s="195"/>
      <c r="E9" s="196" t="s">
        <v>14</v>
      </c>
      <c r="F9" s="197">
        <v>16</v>
      </c>
      <c r="G9" s="198">
        <f aca="true" t="shared" si="0" ref="G9:G36">D9*F9</f>
        <v>0</v>
      </c>
      <c r="H9" s="198">
        <f aca="true" t="shared" si="1" ref="H9:H36">G9*0.08</f>
        <v>0</v>
      </c>
      <c r="I9" s="198">
        <f aca="true" t="shared" si="2" ref="I9:I36">G9*1.08</f>
        <v>0</v>
      </c>
      <c r="J9" s="199"/>
    </row>
    <row r="10" spans="1:10" ht="22.5" customHeight="1">
      <c r="A10" s="163" t="s">
        <v>290</v>
      </c>
      <c r="B10" s="194" t="s">
        <v>430</v>
      </c>
      <c r="C10" s="194"/>
      <c r="D10" s="195"/>
      <c r="E10" s="196" t="s">
        <v>14</v>
      </c>
      <c r="F10" s="197">
        <v>16</v>
      </c>
      <c r="G10" s="198">
        <f t="shared" si="0"/>
        <v>0</v>
      </c>
      <c r="H10" s="198">
        <f t="shared" si="1"/>
        <v>0</v>
      </c>
      <c r="I10" s="198">
        <f t="shared" si="2"/>
        <v>0</v>
      </c>
      <c r="J10" s="199"/>
    </row>
    <row r="11" spans="1:10" ht="12.75" customHeight="1">
      <c r="A11" s="163" t="s">
        <v>431</v>
      </c>
      <c r="B11" s="194" t="s">
        <v>432</v>
      </c>
      <c r="C11" s="194"/>
      <c r="D11" s="195"/>
      <c r="E11" s="196" t="s">
        <v>14</v>
      </c>
      <c r="F11" s="197">
        <v>8</v>
      </c>
      <c r="G11" s="198">
        <f t="shared" si="0"/>
        <v>0</v>
      </c>
      <c r="H11" s="198">
        <f t="shared" si="1"/>
        <v>0</v>
      </c>
      <c r="I11" s="198">
        <f t="shared" si="2"/>
        <v>0</v>
      </c>
      <c r="J11" s="199"/>
    </row>
    <row r="12" spans="1:10" ht="12" customHeight="1">
      <c r="A12" s="200">
        <v>2</v>
      </c>
      <c r="B12" s="203" t="s">
        <v>433</v>
      </c>
      <c r="C12" s="194"/>
      <c r="D12" s="195"/>
      <c r="E12" s="196"/>
      <c r="F12" s="197"/>
      <c r="G12" s="198"/>
      <c r="H12" s="198"/>
      <c r="I12" s="198"/>
      <c r="J12" s="201"/>
    </row>
    <row r="13" spans="1:10" ht="82.5" customHeight="1">
      <c r="A13" s="163"/>
      <c r="B13" s="194" t="s">
        <v>434</v>
      </c>
      <c r="C13" s="194"/>
      <c r="D13" s="195"/>
      <c r="E13" s="196"/>
      <c r="F13" s="197"/>
      <c r="G13" s="198"/>
      <c r="H13" s="198"/>
      <c r="I13" s="198"/>
      <c r="J13" s="202"/>
    </row>
    <row r="14" spans="1:10" ht="12" customHeight="1">
      <c r="A14" s="163" t="s">
        <v>418</v>
      </c>
      <c r="B14" s="194" t="s">
        <v>435</v>
      </c>
      <c r="C14" s="194"/>
      <c r="D14" s="195"/>
      <c r="E14" s="196" t="s">
        <v>14</v>
      </c>
      <c r="F14" s="197">
        <v>8</v>
      </c>
      <c r="G14" s="198">
        <f t="shared" si="0"/>
        <v>0</v>
      </c>
      <c r="H14" s="198">
        <f t="shared" si="1"/>
        <v>0</v>
      </c>
      <c r="I14" s="198">
        <f t="shared" si="2"/>
        <v>0</v>
      </c>
      <c r="J14" s="199"/>
    </row>
    <row r="15" spans="1:10" ht="12.75" customHeight="1">
      <c r="A15" s="163" t="s">
        <v>436</v>
      </c>
      <c r="B15" s="194" t="s">
        <v>437</v>
      </c>
      <c r="C15" s="194"/>
      <c r="D15" s="195"/>
      <c r="E15" s="196" t="s">
        <v>14</v>
      </c>
      <c r="F15" s="197">
        <v>24</v>
      </c>
      <c r="G15" s="198">
        <f t="shared" si="0"/>
        <v>0</v>
      </c>
      <c r="H15" s="198">
        <f t="shared" si="1"/>
        <v>0</v>
      </c>
      <c r="I15" s="198">
        <f t="shared" si="2"/>
        <v>0</v>
      </c>
      <c r="J15" s="199"/>
    </row>
    <row r="16" spans="1:10" ht="10.5" customHeight="1">
      <c r="A16" s="163" t="s">
        <v>438</v>
      </c>
      <c r="B16" s="194" t="s">
        <v>439</v>
      </c>
      <c r="C16" s="194"/>
      <c r="D16" s="195"/>
      <c r="E16" s="196" t="s">
        <v>14</v>
      </c>
      <c r="F16" s="197">
        <v>8</v>
      </c>
      <c r="G16" s="198">
        <f t="shared" si="0"/>
        <v>0</v>
      </c>
      <c r="H16" s="198">
        <f t="shared" si="1"/>
        <v>0</v>
      </c>
      <c r="I16" s="198">
        <f t="shared" si="2"/>
        <v>0</v>
      </c>
      <c r="J16" s="199"/>
    </row>
    <row r="17" spans="1:10" ht="12" customHeight="1">
      <c r="A17" s="163" t="s">
        <v>440</v>
      </c>
      <c r="B17" s="194" t="s">
        <v>441</v>
      </c>
      <c r="C17" s="194"/>
      <c r="D17" s="195"/>
      <c r="E17" s="196" t="s">
        <v>14</v>
      </c>
      <c r="F17" s="197">
        <v>8</v>
      </c>
      <c r="G17" s="198">
        <f t="shared" si="0"/>
        <v>0</v>
      </c>
      <c r="H17" s="198">
        <f t="shared" si="1"/>
        <v>0</v>
      </c>
      <c r="I17" s="198">
        <f t="shared" si="2"/>
        <v>0</v>
      </c>
      <c r="J17" s="199"/>
    </row>
    <row r="18" spans="1:10" s="208" customFormat="1" ht="10.5" customHeight="1">
      <c r="A18" s="200">
        <v>3</v>
      </c>
      <c r="B18" s="203" t="s">
        <v>442</v>
      </c>
      <c r="C18" s="203"/>
      <c r="D18" s="204"/>
      <c r="E18" s="205"/>
      <c r="F18" s="206"/>
      <c r="G18" s="198"/>
      <c r="H18" s="198"/>
      <c r="I18" s="198"/>
      <c r="J18" s="207"/>
    </row>
    <row r="19" spans="1:10" ht="42" customHeight="1">
      <c r="A19" s="163"/>
      <c r="B19" s="194" t="s">
        <v>443</v>
      </c>
      <c r="C19" s="194"/>
      <c r="D19" s="195"/>
      <c r="E19" s="196"/>
      <c r="F19" s="197"/>
      <c r="G19" s="198"/>
      <c r="H19" s="198"/>
      <c r="I19" s="198"/>
      <c r="J19" s="202"/>
    </row>
    <row r="20" spans="1:10" ht="21.75" customHeight="1">
      <c r="A20" s="163" t="s">
        <v>444</v>
      </c>
      <c r="B20" s="194" t="s">
        <v>445</v>
      </c>
      <c r="C20" s="194"/>
      <c r="D20" s="195"/>
      <c r="E20" s="196" t="s">
        <v>14</v>
      </c>
      <c r="F20" s="197">
        <v>26</v>
      </c>
      <c r="G20" s="198">
        <f t="shared" si="0"/>
        <v>0</v>
      </c>
      <c r="H20" s="198">
        <f t="shared" si="1"/>
        <v>0</v>
      </c>
      <c r="I20" s="198">
        <f t="shared" si="2"/>
        <v>0</v>
      </c>
      <c r="J20" s="199"/>
    </row>
    <row r="21" spans="1:10" ht="24" customHeight="1">
      <c r="A21" s="163" t="s">
        <v>446</v>
      </c>
      <c r="B21" s="194" t="s">
        <v>447</v>
      </c>
      <c r="C21" s="194"/>
      <c r="D21" s="195"/>
      <c r="E21" s="196" t="s">
        <v>14</v>
      </c>
      <c r="F21" s="197">
        <v>78</v>
      </c>
      <c r="G21" s="198">
        <f t="shared" si="0"/>
        <v>0</v>
      </c>
      <c r="H21" s="198">
        <f t="shared" si="1"/>
        <v>0</v>
      </c>
      <c r="I21" s="198">
        <f t="shared" si="2"/>
        <v>0</v>
      </c>
      <c r="J21" s="199"/>
    </row>
    <row r="22" spans="1:10" ht="23.25" customHeight="1">
      <c r="A22" s="163" t="s">
        <v>448</v>
      </c>
      <c r="B22" s="194" t="s">
        <v>449</v>
      </c>
      <c r="C22" s="194"/>
      <c r="D22" s="195"/>
      <c r="E22" s="196" t="s">
        <v>14</v>
      </c>
      <c r="F22" s="197">
        <v>26</v>
      </c>
      <c r="G22" s="198">
        <f t="shared" si="0"/>
        <v>0</v>
      </c>
      <c r="H22" s="198">
        <f t="shared" si="1"/>
        <v>0</v>
      </c>
      <c r="I22" s="198">
        <f t="shared" si="2"/>
        <v>0</v>
      </c>
      <c r="J22" s="199"/>
    </row>
    <row r="23" spans="1:10" ht="11.25" customHeight="1">
      <c r="A23" s="163" t="s">
        <v>450</v>
      </c>
      <c r="B23" s="194" t="s">
        <v>451</v>
      </c>
      <c r="C23" s="209"/>
      <c r="D23" s="195"/>
      <c r="E23" s="196" t="s">
        <v>14</v>
      </c>
      <c r="F23" s="197">
        <v>26</v>
      </c>
      <c r="G23" s="198">
        <f t="shared" si="0"/>
        <v>0</v>
      </c>
      <c r="H23" s="198">
        <f t="shared" si="1"/>
        <v>0</v>
      </c>
      <c r="I23" s="198">
        <f t="shared" si="2"/>
        <v>0</v>
      </c>
      <c r="J23" s="199"/>
    </row>
    <row r="24" spans="1:10" s="208" customFormat="1" ht="13.5" customHeight="1">
      <c r="A24" s="210">
        <v>4</v>
      </c>
      <c r="B24" s="203" t="s">
        <v>452</v>
      </c>
      <c r="C24" s="203"/>
      <c r="D24" s="204"/>
      <c r="E24" s="205"/>
      <c r="F24" s="206"/>
      <c r="G24" s="198"/>
      <c r="H24" s="198"/>
      <c r="I24" s="198"/>
      <c r="J24" s="211"/>
    </row>
    <row r="25" spans="1:10" ht="84.75" customHeight="1">
      <c r="A25" s="157"/>
      <c r="B25" s="194" t="s">
        <v>453</v>
      </c>
      <c r="C25" s="194"/>
      <c r="D25" s="195"/>
      <c r="E25" s="196"/>
      <c r="F25" s="197">
        <v>4</v>
      </c>
      <c r="G25" s="198">
        <f t="shared" si="0"/>
        <v>0</v>
      </c>
      <c r="H25" s="198">
        <f t="shared" si="1"/>
        <v>0</v>
      </c>
      <c r="I25" s="198">
        <f t="shared" si="2"/>
        <v>0</v>
      </c>
      <c r="J25" s="199"/>
    </row>
    <row r="26" spans="1:10" ht="22.5" customHeight="1">
      <c r="A26" s="163" t="s">
        <v>454</v>
      </c>
      <c r="B26" s="194" t="s">
        <v>455</v>
      </c>
      <c r="C26" s="194"/>
      <c r="D26" s="195"/>
      <c r="E26" s="196" t="s">
        <v>14</v>
      </c>
      <c r="F26" s="197">
        <v>8</v>
      </c>
      <c r="G26" s="198">
        <f t="shared" si="0"/>
        <v>0</v>
      </c>
      <c r="H26" s="198">
        <f t="shared" si="1"/>
        <v>0</v>
      </c>
      <c r="I26" s="198">
        <f t="shared" si="2"/>
        <v>0</v>
      </c>
      <c r="J26" s="199"/>
    </row>
    <row r="27" spans="1:10" ht="23.25" customHeight="1">
      <c r="A27" s="163" t="s">
        <v>456</v>
      </c>
      <c r="B27" s="194" t="s">
        <v>457</v>
      </c>
      <c r="C27" s="194"/>
      <c r="D27" s="195"/>
      <c r="E27" s="196" t="s">
        <v>14</v>
      </c>
      <c r="F27" s="197">
        <v>8</v>
      </c>
      <c r="G27" s="198">
        <f t="shared" si="0"/>
        <v>0</v>
      </c>
      <c r="H27" s="198">
        <f t="shared" si="1"/>
        <v>0</v>
      </c>
      <c r="I27" s="198">
        <f t="shared" si="2"/>
        <v>0</v>
      </c>
      <c r="J27" s="199"/>
    </row>
    <row r="28" spans="1:10" ht="13.5" customHeight="1">
      <c r="A28" s="163" t="s">
        <v>458</v>
      </c>
      <c r="B28" s="194" t="s">
        <v>459</v>
      </c>
      <c r="C28" s="194"/>
      <c r="D28" s="195"/>
      <c r="E28" s="196" t="s">
        <v>14</v>
      </c>
      <c r="F28" s="197">
        <v>4</v>
      </c>
      <c r="G28" s="198">
        <f t="shared" si="0"/>
        <v>0</v>
      </c>
      <c r="H28" s="198">
        <f t="shared" si="1"/>
        <v>0</v>
      </c>
      <c r="I28" s="198">
        <f t="shared" si="2"/>
        <v>0</v>
      </c>
      <c r="J28" s="199"/>
    </row>
    <row r="29" spans="1:10" ht="12" customHeight="1">
      <c r="A29" s="163" t="s">
        <v>460</v>
      </c>
      <c r="B29" s="194" t="s">
        <v>700</v>
      </c>
      <c r="C29" s="194"/>
      <c r="D29" s="195"/>
      <c r="E29" s="196" t="s">
        <v>14</v>
      </c>
      <c r="F29" s="197">
        <v>4</v>
      </c>
      <c r="G29" s="198">
        <f t="shared" si="0"/>
        <v>0</v>
      </c>
      <c r="H29" s="198">
        <f t="shared" si="1"/>
        <v>0</v>
      </c>
      <c r="I29" s="198">
        <f t="shared" si="2"/>
        <v>0</v>
      </c>
      <c r="J29" s="199"/>
    </row>
    <row r="30" spans="1:10" ht="21.75" customHeight="1">
      <c r="A30" s="163" t="s">
        <v>461</v>
      </c>
      <c r="B30" s="194" t="s">
        <v>462</v>
      </c>
      <c r="C30" s="194"/>
      <c r="D30" s="195"/>
      <c r="E30" s="196" t="s">
        <v>14</v>
      </c>
      <c r="F30" s="197">
        <v>4</v>
      </c>
      <c r="G30" s="198">
        <f t="shared" si="0"/>
        <v>0</v>
      </c>
      <c r="H30" s="198">
        <f t="shared" si="1"/>
        <v>0</v>
      </c>
      <c r="I30" s="198">
        <f t="shared" si="2"/>
        <v>0</v>
      </c>
      <c r="J30" s="199"/>
    </row>
    <row r="31" spans="1:10" s="208" customFormat="1" ht="12" customHeight="1">
      <c r="A31" s="210">
        <v>5</v>
      </c>
      <c r="B31" s="203" t="s">
        <v>463</v>
      </c>
      <c r="C31" s="203"/>
      <c r="D31" s="204"/>
      <c r="E31" s="205"/>
      <c r="F31" s="206"/>
      <c r="G31" s="198"/>
      <c r="H31" s="198"/>
      <c r="I31" s="198"/>
      <c r="J31" s="211"/>
    </row>
    <row r="32" spans="1:10" ht="93" customHeight="1">
      <c r="A32" s="157"/>
      <c r="B32" s="194" t="s">
        <v>464</v>
      </c>
      <c r="C32" s="194"/>
      <c r="D32" s="195"/>
      <c r="E32" s="196" t="s">
        <v>14</v>
      </c>
      <c r="F32" s="197">
        <v>4</v>
      </c>
      <c r="G32" s="198">
        <f t="shared" si="0"/>
        <v>0</v>
      </c>
      <c r="H32" s="198">
        <f t="shared" si="1"/>
        <v>0</v>
      </c>
      <c r="I32" s="198">
        <f t="shared" si="2"/>
        <v>0</v>
      </c>
      <c r="J32" s="199"/>
    </row>
    <row r="33" spans="1:10" ht="21" customHeight="1">
      <c r="A33" s="163" t="s">
        <v>465</v>
      </c>
      <c r="B33" s="194" t="s">
        <v>455</v>
      </c>
      <c r="C33" s="194"/>
      <c r="D33" s="195"/>
      <c r="E33" s="196" t="s">
        <v>14</v>
      </c>
      <c r="F33" s="197">
        <v>12</v>
      </c>
      <c r="G33" s="198">
        <f t="shared" si="0"/>
        <v>0</v>
      </c>
      <c r="H33" s="198">
        <f t="shared" si="1"/>
        <v>0</v>
      </c>
      <c r="I33" s="198">
        <f t="shared" si="2"/>
        <v>0</v>
      </c>
      <c r="J33" s="199"/>
    </row>
    <row r="34" spans="1:10" ht="21" customHeight="1">
      <c r="A34" s="163" t="s">
        <v>466</v>
      </c>
      <c r="B34" s="194" t="s">
        <v>457</v>
      </c>
      <c r="C34" s="194"/>
      <c r="D34" s="212"/>
      <c r="E34" s="196" t="s">
        <v>14</v>
      </c>
      <c r="F34" s="197">
        <v>12</v>
      </c>
      <c r="G34" s="198">
        <f t="shared" si="0"/>
        <v>0</v>
      </c>
      <c r="H34" s="198">
        <f t="shared" si="1"/>
        <v>0</v>
      </c>
      <c r="I34" s="198">
        <f t="shared" si="2"/>
        <v>0</v>
      </c>
      <c r="J34" s="199"/>
    </row>
    <row r="35" spans="1:10" ht="12" customHeight="1">
      <c r="A35" s="163" t="s">
        <v>467</v>
      </c>
      <c r="B35" s="194" t="s">
        <v>459</v>
      </c>
      <c r="C35" s="194"/>
      <c r="D35" s="195"/>
      <c r="E35" s="196" t="s">
        <v>14</v>
      </c>
      <c r="F35" s="197">
        <v>4</v>
      </c>
      <c r="G35" s="198">
        <f t="shared" si="0"/>
        <v>0</v>
      </c>
      <c r="H35" s="198">
        <f t="shared" si="1"/>
        <v>0</v>
      </c>
      <c r="I35" s="198">
        <f t="shared" si="2"/>
        <v>0</v>
      </c>
      <c r="J35" s="199"/>
    </row>
    <row r="36" spans="1:10" ht="12" customHeight="1">
      <c r="A36" s="163" t="s">
        <v>468</v>
      </c>
      <c r="B36" s="194" t="s">
        <v>469</v>
      </c>
      <c r="C36" s="194"/>
      <c r="D36" s="195"/>
      <c r="E36" s="196" t="s">
        <v>14</v>
      </c>
      <c r="F36" s="197">
        <v>4</v>
      </c>
      <c r="G36" s="198">
        <f t="shared" si="0"/>
        <v>0</v>
      </c>
      <c r="H36" s="198">
        <f t="shared" si="1"/>
        <v>0</v>
      </c>
      <c r="I36" s="198">
        <f t="shared" si="2"/>
        <v>0</v>
      </c>
      <c r="J36" s="199"/>
    </row>
    <row r="37" spans="1:10" ht="15" customHeight="1">
      <c r="A37" s="163" t="s">
        <v>470</v>
      </c>
      <c r="B37" s="194" t="s">
        <v>471</v>
      </c>
      <c r="C37" s="194"/>
      <c r="D37" s="195"/>
      <c r="E37" s="196" t="s">
        <v>14</v>
      </c>
      <c r="F37" s="197">
        <v>1</v>
      </c>
      <c r="G37" s="198">
        <f>D37*F37</f>
        <v>0</v>
      </c>
      <c r="H37" s="198">
        <f>G37*0.08</f>
        <v>0</v>
      </c>
      <c r="I37" s="198">
        <f>G37*1.08</f>
        <v>0</v>
      </c>
      <c r="J37" s="199"/>
    </row>
    <row r="38" spans="1:10" ht="205.5" customHeight="1">
      <c r="A38" s="200">
        <v>6</v>
      </c>
      <c r="B38" s="194" t="s">
        <v>699</v>
      </c>
      <c r="C38" s="194"/>
      <c r="D38" s="195"/>
      <c r="E38" s="196" t="s">
        <v>519</v>
      </c>
      <c r="F38" s="197">
        <v>50</v>
      </c>
      <c r="G38" s="198">
        <f>D38*F38</f>
        <v>0</v>
      </c>
      <c r="H38" s="198">
        <f>G38*0.08</f>
        <v>0</v>
      </c>
      <c r="I38" s="198">
        <f>G38*1.08</f>
        <v>0</v>
      </c>
      <c r="J38" s="199"/>
    </row>
    <row r="39" spans="1:10" ht="14.25" customHeight="1">
      <c r="A39" s="163" t="s">
        <v>520</v>
      </c>
      <c r="B39" s="194" t="s">
        <v>521</v>
      </c>
      <c r="C39" s="194"/>
      <c r="D39" s="195"/>
      <c r="E39" s="196" t="s">
        <v>14</v>
      </c>
      <c r="F39" s="197">
        <v>10</v>
      </c>
      <c r="G39" s="198">
        <f>D39*F39</f>
        <v>0</v>
      </c>
      <c r="H39" s="198">
        <f>G39*0.08</f>
        <v>0</v>
      </c>
      <c r="I39" s="198">
        <f>G39*1.08</f>
        <v>0</v>
      </c>
      <c r="J39" s="199"/>
    </row>
    <row r="40" spans="1:10" ht="15.75" thickBot="1">
      <c r="A40" s="398" t="s">
        <v>310</v>
      </c>
      <c r="B40" s="399"/>
      <c r="C40" s="399"/>
      <c r="D40" s="399"/>
      <c r="E40" s="399"/>
      <c r="F40" s="399"/>
      <c r="G40" s="399"/>
      <c r="H40" s="399"/>
      <c r="I40" s="399"/>
      <c r="J40" s="400"/>
    </row>
    <row r="41" spans="1:10" ht="15.75" thickBot="1">
      <c r="A41" s="289"/>
      <c r="B41" s="290"/>
      <c r="C41" s="290"/>
      <c r="D41" s="290"/>
      <c r="E41" s="291"/>
      <c r="F41" s="213" t="s">
        <v>17</v>
      </c>
      <c r="G41" s="214">
        <f>SUM(G8:G39)</f>
        <v>0</v>
      </c>
      <c r="H41" s="214">
        <f>SUM(H8:H39)</f>
        <v>0</v>
      </c>
      <c r="I41" s="214">
        <f>SUM(I8:I39)</f>
        <v>0</v>
      </c>
      <c r="J41" s="17"/>
    </row>
  </sheetData>
  <sheetProtection/>
  <mergeCells count="12">
    <mergeCell ref="G4:G5"/>
    <mergeCell ref="H4:H5"/>
    <mergeCell ref="I4:I5"/>
    <mergeCell ref="J4:J5"/>
    <mergeCell ref="A40:J40"/>
    <mergeCell ref="A41:E41"/>
    <mergeCell ref="B3:C3"/>
    <mergeCell ref="A4:A5"/>
    <mergeCell ref="B4:C4"/>
    <mergeCell ref="D4:D5"/>
    <mergeCell ref="E4:E5"/>
    <mergeCell ref="F4:F5"/>
  </mergeCells>
  <printOptions/>
  <pageMargins left="0.11811023622047245" right="0.11811023622047245" top="0.7480314960629921" bottom="0.7480314960629921" header="0.31496062992125984" footer="0.31496062992125984"/>
  <pageSetup orientation="landscape" paperSize="9" scale="97" r:id="rId1"/>
  <rowBreaks count="2" manualBreakCount="2">
    <brk id="11" max="255" man="1"/>
    <brk id="30" max="255" man="1"/>
  </rowBreaks>
</worksheet>
</file>

<file path=xl/worksheets/sheet41.xml><?xml version="1.0" encoding="utf-8"?>
<worksheet xmlns="http://schemas.openxmlformats.org/spreadsheetml/2006/main" xmlns:r="http://schemas.openxmlformats.org/officeDocument/2006/relationships">
  <sheetPr>
    <tabColor rgb="FF00B050"/>
  </sheetPr>
  <dimension ref="A1:J8"/>
  <sheetViews>
    <sheetView zoomScale="80" zoomScaleNormal="80" zoomScalePageLayoutView="0" workbookViewId="0" topLeftCell="A1">
      <selection activeCell="G14" sqref="G14"/>
    </sheetView>
  </sheetViews>
  <sheetFormatPr defaultColWidth="9.140625" defaultRowHeight="15"/>
  <cols>
    <col min="1" max="1" width="7.140625" style="0" customWidth="1"/>
    <col min="2" max="2" width="47.140625" style="0" customWidth="1"/>
    <col min="3" max="3" width="10.57421875" style="0" customWidth="1"/>
    <col min="4" max="4" width="11.8515625" style="0" customWidth="1"/>
    <col min="5" max="5" width="5.57421875" style="0" customWidth="1"/>
    <col min="6" max="6" width="8.00390625" style="0" customWidth="1"/>
    <col min="8" max="8" width="7.8515625" style="0" customWidth="1"/>
    <col min="10" max="10" width="13.00390625" style="0" customWidth="1"/>
  </cols>
  <sheetData>
    <row r="1" spans="1:10" ht="15">
      <c r="A1" s="13" t="s">
        <v>668</v>
      </c>
      <c r="B1" s="12"/>
      <c r="C1" s="12"/>
      <c r="D1" s="12"/>
      <c r="E1" s="12"/>
      <c r="F1" s="12"/>
      <c r="G1" s="12"/>
      <c r="H1" s="12"/>
      <c r="I1" s="12"/>
      <c r="J1" s="12"/>
    </row>
    <row r="2" spans="1:10" ht="15.75" thickBot="1">
      <c r="A2" s="14" t="s">
        <v>667</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41.25" customHeight="1" thickBot="1">
      <c r="A5" s="295"/>
      <c r="B5" s="41" t="s">
        <v>12</v>
      </c>
      <c r="C5" s="42" t="s">
        <v>13</v>
      </c>
      <c r="D5" s="285"/>
      <c r="E5" s="285"/>
      <c r="F5" s="285"/>
      <c r="G5" s="285"/>
      <c r="H5" s="285"/>
      <c r="I5" s="285"/>
      <c r="J5" s="285"/>
    </row>
    <row r="6" spans="1:10" ht="73.5" customHeight="1" thickBot="1">
      <c r="A6" s="41">
        <v>1</v>
      </c>
      <c r="B6" s="43" t="s">
        <v>208</v>
      </c>
      <c r="C6" s="187"/>
      <c r="D6" s="15"/>
      <c r="E6" s="44" t="s">
        <v>21</v>
      </c>
      <c r="F6" s="45">
        <v>40</v>
      </c>
      <c r="G6" s="15">
        <f>D6*F6</f>
        <v>0</v>
      </c>
      <c r="H6" s="15"/>
      <c r="I6" s="15">
        <f>G6*1.08</f>
        <v>0</v>
      </c>
      <c r="J6" s="17"/>
    </row>
    <row r="7" spans="1:10" ht="28.5" customHeight="1" thickBot="1">
      <c r="A7" s="286" t="s">
        <v>310</v>
      </c>
      <c r="B7" s="287"/>
      <c r="C7" s="287"/>
      <c r="D7" s="287"/>
      <c r="E7" s="287"/>
      <c r="F7" s="287"/>
      <c r="G7" s="287"/>
      <c r="H7" s="287"/>
      <c r="I7" s="287"/>
      <c r="J7" s="288"/>
    </row>
    <row r="8" spans="1:10" ht="15.75" thickBot="1">
      <c r="A8" s="289"/>
      <c r="B8" s="290"/>
      <c r="C8" s="290"/>
      <c r="D8" s="290"/>
      <c r="E8" s="291"/>
      <c r="F8" s="16" t="s">
        <v>17</v>
      </c>
      <c r="G8" s="15">
        <f>SUM(G6:G6)</f>
        <v>0</v>
      </c>
      <c r="H8" s="15"/>
      <c r="I8" s="15">
        <f>SUM(I6)</f>
        <v>0</v>
      </c>
      <c r="J8" s="17"/>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orientation="landscape" paperSize="9" r:id="rId1"/>
</worksheet>
</file>

<file path=xl/worksheets/sheet42.xml><?xml version="1.0" encoding="utf-8"?>
<worksheet xmlns="http://schemas.openxmlformats.org/spreadsheetml/2006/main" xmlns:r="http://schemas.openxmlformats.org/officeDocument/2006/relationships">
  <sheetPr>
    <tabColor rgb="FF00B050"/>
  </sheetPr>
  <dimension ref="A1:J14"/>
  <sheetViews>
    <sheetView zoomScale="80" zoomScaleNormal="80" zoomScalePageLayoutView="0" workbookViewId="0" topLeftCell="A1">
      <selection activeCell="K8" sqref="K8"/>
    </sheetView>
  </sheetViews>
  <sheetFormatPr defaultColWidth="9.140625" defaultRowHeight="15"/>
  <cols>
    <col min="1" max="1" width="3.57421875" style="0" customWidth="1"/>
    <col min="2" max="2" width="46.7109375" style="0" customWidth="1"/>
    <col min="3" max="3" width="10.7109375" style="0" customWidth="1"/>
    <col min="4" max="4" width="12.57421875" style="0" customWidth="1"/>
    <col min="5" max="5" width="6.28125" style="0" customWidth="1"/>
    <col min="6" max="6" width="7.7109375" style="0" bestFit="1" customWidth="1"/>
    <col min="7" max="8" width="8.28125" style="0" customWidth="1"/>
    <col min="9" max="9" width="8.57421875" style="0" customWidth="1"/>
    <col min="10" max="10" width="17.00390625" style="0" customWidth="1"/>
  </cols>
  <sheetData>
    <row r="1" spans="1:10" ht="15">
      <c r="A1" s="47"/>
      <c r="B1" s="47"/>
      <c r="C1" s="47"/>
      <c r="D1" s="47"/>
      <c r="E1" s="47"/>
      <c r="F1" s="47"/>
      <c r="G1" s="47"/>
      <c r="H1" s="47"/>
      <c r="I1" s="47"/>
      <c r="J1" s="47"/>
    </row>
    <row r="2" spans="1:10" ht="15">
      <c r="A2" s="401" t="s">
        <v>669</v>
      </c>
      <c r="B2" s="401"/>
      <c r="C2" s="54"/>
      <c r="D2" s="54"/>
      <c r="E2" s="54"/>
      <c r="F2" s="54"/>
      <c r="G2" s="54"/>
      <c r="H2" s="54"/>
      <c r="I2" s="54"/>
      <c r="J2" s="54"/>
    </row>
    <row r="3" spans="1:10" ht="15.75" thickBot="1">
      <c r="A3" s="55" t="s">
        <v>341</v>
      </c>
      <c r="B3" s="54"/>
      <c r="C3" s="54"/>
      <c r="D3" s="54"/>
      <c r="E3" s="54"/>
      <c r="F3" s="54"/>
      <c r="G3" s="54"/>
      <c r="H3" s="54"/>
      <c r="I3" s="54"/>
      <c r="J3" s="54"/>
    </row>
    <row r="4" spans="1:10" ht="15.75" thickBot="1">
      <c r="A4" s="49"/>
      <c r="B4" s="402"/>
      <c r="C4" s="403"/>
      <c r="D4" s="50" t="s">
        <v>0</v>
      </c>
      <c r="E4" s="50" t="s">
        <v>1</v>
      </c>
      <c r="F4" s="50" t="s">
        <v>2</v>
      </c>
      <c r="G4" s="50" t="s">
        <v>3</v>
      </c>
      <c r="H4" s="50" t="s">
        <v>4</v>
      </c>
      <c r="I4" s="50" t="s">
        <v>5</v>
      </c>
      <c r="J4" s="50" t="s">
        <v>6</v>
      </c>
    </row>
    <row r="5" spans="1:10" ht="15.75" thickBot="1">
      <c r="A5" s="404"/>
      <c r="B5" s="406" t="s">
        <v>7</v>
      </c>
      <c r="C5" s="407"/>
      <c r="D5" s="408" t="s">
        <v>117</v>
      </c>
      <c r="E5" s="408" t="s">
        <v>8</v>
      </c>
      <c r="F5" s="408" t="s">
        <v>9</v>
      </c>
      <c r="G5" s="408" t="s">
        <v>116</v>
      </c>
      <c r="H5" s="408" t="s">
        <v>10</v>
      </c>
      <c r="I5" s="408" t="s">
        <v>115</v>
      </c>
      <c r="J5" s="408" t="s">
        <v>11</v>
      </c>
    </row>
    <row r="6" spans="1:10" ht="33.75" customHeight="1" thickBot="1">
      <c r="A6" s="405"/>
      <c r="B6" s="50" t="s">
        <v>12</v>
      </c>
      <c r="C6" s="56" t="s">
        <v>13</v>
      </c>
      <c r="D6" s="409"/>
      <c r="E6" s="409"/>
      <c r="F6" s="409"/>
      <c r="G6" s="409"/>
      <c r="H6" s="409"/>
      <c r="I6" s="409"/>
      <c r="J6" s="409"/>
    </row>
    <row r="7" spans="1:10" ht="87" customHeight="1" thickBot="1">
      <c r="A7" s="50">
        <v>1</v>
      </c>
      <c r="B7" s="52" t="s">
        <v>523</v>
      </c>
      <c r="C7" s="51"/>
      <c r="D7" s="49"/>
      <c r="E7" s="52" t="s">
        <v>21</v>
      </c>
      <c r="F7" s="58">
        <v>100</v>
      </c>
      <c r="G7" s="49">
        <f aca="true" t="shared" si="0" ref="G7:G12">PRODUCT(D7*F7)</f>
        <v>0</v>
      </c>
      <c r="H7" s="49"/>
      <c r="I7" s="49">
        <f aca="true" t="shared" si="1" ref="I7:I12">G7*1.08</f>
        <v>0</v>
      </c>
      <c r="J7" s="51"/>
    </row>
    <row r="8" spans="1:10" ht="69" customHeight="1" thickBot="1">
      <c r="A8" s="50">
        <v>2</v>
      </c>
      <c r="B8" s="57" t="s">
        <v>295</v>
      </c>
      <c r="C8" s="51"/>
      <c r="D8" s="49"/>
      <c r="E8" s="52" t="s">
        <v>21</v>
      </c>
      <c r="F8" s="58">
        <v>100</v>
      </c>
      <c r="G8" s="49">
        <f t="shared" si="0"/>
        <v>0</v>
      </c>
      <c r="H8" s="49"/>
      <c r="I8" s="49">
        <f t="shared" si="1"/>
        <v>0</v>
      </c>
      <c r="J8" s="51"/>
    </row>
    <row r="9" spans="1:10" ht="18" customHeight="1" thickBot="1">
      <c r="A9" s="50">
        <v>3</v>
      </c>
      <c r="B9" s="57" t="s">
        <v>307</v>
      </c>
      <c r="C9" s="51"/>
      <c r="D9" s="49"/>
      <c r="E9" s="52" t="s">
        <v>14</v>
      </c>
      <c r="F9" s="58">
        <v>50</v>
      </c>
      <c r="G9" s="49">
        <f t="shared" si="0"/>
        <v>0</v>
      </c>
      <c r="H9" s="49"/>
      <c r="I9" s="49">
        <f t="shared" si="1"/>
        <v>0</v>
      </c>
      <c r="J9" s="51"/>
    </row>
    <row r="10" spans="1:10" ht="57" customHeight="1" thickBot="1">
      <c r="A10" s="50">
        <v>4</v>
      </c>
      <c r="B10" s="57" t="s">
        <v>315</v>
      </c>
      <c r="C10" s="51"/>
      <c r="D10" s="49"/>
      <c r="E10" s="52" t="s">
        <v>21</v>
      </c>
      <c r="F10" s="58">
        <v>100</v>
      </c>
      <c r="G10" s="49">
        <f t="shared" si="0"/>
        <v>0</v>
      </c>
      <c r="H10" s="49"/>
      <c r="I10" s="49">
        <f t="shared" si="1"/>
        <v>0</v>
      </c>
      <c r="J10" s="51"/>
    </row>
    <row r="11" spans="1:10" ht="36" customHeight="1" thickBot="1">
      <c r="A11" s="50">
        <v>5</v>
      </c>
      <c r="B11" s="51" t="s">
        <v>316</v>
      </c>
      <c r="C11" s="51"/>
      <c r="D11" s="49"/>
      <c r="E11" s="52" t="s">
        <v>21</v>
      </c>
      <c r="F11" s="58">
        <v>70</v>
      </c>
      <c r="G11" s="49">
        <f t="shared" si="0"/>
        <v>0</v>
      </c>
      <c r="H11" s="49"/>
      <c r="I11" s="49">
        <f t="shared" si="1"/>
        <v>0</v>
      </c>
      <c r="J11" s="51"/>
    </row>
    <row r="12" spans="1:10" ht="34.5" customHeight="1" thickBot="1">
      <c r="A12" s="50">
        <v>6</v>
      </c>
      <c r="B12" s="51" t="s">
        <v>296</v>
      </c>
      <c r="C12" s="51"/>
      <c r="D12" s="49"/>
      <c r="E12" s="52" t="s">
        <v>14</v>
      </c>
      <c r="F12" s="58">
        <v>30</v>
      </c>
      <c r="G12" s="49">
        <f t="shared" si="0"/>
        <v>0</v>
      </c>
      <c r="H12" s="49"/>
      <c r="I12" s="49">
        <f t="shared" si="1"/>
        <v>0</v>
      </c>
      <c r="J12" s="51"/>
    </row>
    <row r="13" spans="1:10" ht="15.75" thickBot="1">
      <c r="A13" s="413" t="s">
        <v>16</v>
      </c>
      <c r="B13" s="414"/>
      <c r="C13" s="414"/>
      <c r="D13" s="414"/>
      <c r="E13" s="414"/>
      <c r="F13" s="414"/>
      <c r="G13" s="414"/>
      <c r="H13" s="414"/>
      <c r="I13" s="414"/>
      <c r="J13" s="415"/>
    </row>
    <row r="14" spans="1:10" ht="26.25" thickBot="1">
      <c r="A14" s="410"/>
      <c r="B14" s="411"/>
      <c r="C14" s="411"/>
      <c r="D14" s="411"/>
      <c r="E14" s="412"/>
      <c r="F14" s="52" t="s">
        <v>17</v>
      </c>
      <c r="G14" s="49">
        <f>SUM(G7:G12)</f>
        <v>0</v>
      </c>
      <c r="H14" s="49"/>
      <c r="I14" s="49">
        <f>SUM(I7:I12)</f>
        <v>0</v>
      </c>
      <c r="J14" s="51"/>
    </row>
  </sheetData>
  <sheetProtection/>
  <mergeCells count="13">
    <mergeCell ref="A14:E14"/>
    <mergeCell ref="F5:F6"/>
    <mergeCell ref="G5:G6"/>
    <mergeCell ref="H5:H6"/>
    <mergeCell ref="I5:I6"/>
    <mergeCell ref="J5:J6"/>
    <mergeCell ref="A13:J13"/>
    <mergeCell ref="A2:B2"/>
    <mergeCell ref="B4:C4"/>
    <mergeCell ref="A5:A6"/>
    <mergeCell ref="B5:C5"/>
    <mergeCell ref="D5:D6"/>
    <mergeCell ref="E5:E6"/>
  </mergeCells>
  <printOptions/>
  <pageMargins left="0.7" right="0.7" top="0.75" bottom="0.75" header="0.3" footer="0.3"/>
  <pageSetup orientation="landscape" paperSize="9" r:id="rId1"/>
</worksheet>
</file>

<file path=xl/worksheets/sheet43.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1">
      <selection activeCell="G14" sqref="G14"/>
    </sheetView>
  </sheetViews>
  <sheetFormatPr defaultColWidth="9.140625" defaultRowHeight="15"/>
  <cols>
    <col min="1" max="1" width="3.140625" style="0" customWidth="1"/>
    <col min="2" max="2" width="45.8515625" style="0" customWidth="1"/>
    <col min="3" max="3" width="10.28125" style="0" customWidth="1"/>
    <col min="4" max="4" width="12.28125" style="0" customWidth="1"/>
    <col min="5" max="5" width="4.421875" style="0" customWidth="1"/>
    <col min="6" max="6" width="7.8515625" style="0" customWidth="1"/>
    <col min="7" max="7" width="11.57421875" style="0" customWidth="1"/>
    <col min="8" max="8" width="7.7109375" style="0" customWidth="1"/>
    <col min="9" max="9" width="10.7109375" style="0" bestFit="1" customWidth="1"/>
    <col min="10" max="10" width="17.28125" style="0" customWidth="1"/>
  </cols>
  <sheetData>
    <row r="1" spans="1:10" ht="15">
      <c r="A1" s="47"/>
      <c r="B1" s="47"/>
      <c r="C1" s="47"/>
      <c r="D1" s="47"/>
      <c r="E1" s="47"/>
      <c r="F1" s="47"/>
      <c r="G1" s="47"/>
      <c r="H1" s="47"/>
      <c r="I1" s="47"/>
      <c r="J1" s="47"/>
    </row>
    <row r="2" spans="1:10" ht="15">
      <c r="A2" s="47"/>
      <c r="B2" s="47" t="s">
        <v>670</v>
      </c>
      <c r="C2" s="47"/>
      <c r="D2" s="47"/>
      <c r="E2" s="47"/>
      <c r="F2" s="47"/>
      <c r="G2" s="47"/>
      <c r="H2" s="47"/>
      <c r="I2" s="47"/>
      <c r="J2" s="47"/>
    </row>
    <row r="3" spans="1:10" ht="15.75" thickBot="1">
      <c r="A3" s="389" t="s">
        <v>313</v>
      </c>
      <c r="B3" s="389"/>
      <c r="C3" s="389"/>
      <c r="D3" s="389"/>
      <c r="E3" s="389"/>
      <c r="F3" s="47"/>
      <c r="G3" s="47"/>
      <c r="H3" s="47"/>
      <c r="I3" s="47"/>
      <c r="J3" s="47"/>
    </row>
    <row r="4" spans="1:10" ht="15.75" thickBot="1">
      <c r="A4" s="15"/>
      <c r="B4" s="292"/>
      <c r="C4" s="293"/>
      <c r="D4" s="41" t="s">
        <v>0</v>
      </c>
      <c r="E4" s="41" t="s">
        <v>1</v>
      </c>
      <c r="F4" s="41" t="s">
        <v>2</v>
      </c>
      <c r="G4" s="41" t="s">
        <v>3</v>
      </c>
      <c r="H4" s="41" t="s">
        <v>4</v>
      </c>
      <c r="I4" s="41" t="s">
        <v>5</v>
      </c>
      <c r="J4" s="41" t="s">
        <v>6</v>
      </c>
    </row>
    <row r="5" spans="1:10" ht="15.75" thickBot="1">
      <c r="A5" s="294"/>
      <c r="B5" s="296" t="s">
        <v>7</v>
      </c>
      <c r="C5" s="297"/>
      <c r="D5" s="284" t="s">
        <v>205</v>
      </c>
      <c r="E5" s="284" t="s">
        <v>8</v>
      </c>
      <c r="F5" s="284" t="s">
        <v>9</v>
      </c>
      <c r="G5" s="284" t="s">
        <v>206</v>
      </c>
      <c r="H5" s="284" t="s">
        <v>10</v>
      </c>
      <c r="I5" s="284" t="s">
        <v>207</v>
      </c>
      <c r="J5" s="284" t="s">
        <v>11</v>
      </c>
    </row>
    <row r="6" spans="1:10" ht="31.5" customHeight="1" thickBot="1">
      <c r="A6" s="295"/>
      <c r="B6" s="41" t="s">
        <v>12</v>
      </c>
      <c r="C6" s="42" t="s">
        <v>13</v>
      </c>
      <c r="D6" s="285"/>
      <c r="E6" s="285"/>
      <c r="F6" s="285"/>
      <c r="G6" s="285"/>
      <c r="H6" s="285"/>
      <c r="I6" s="285"/>
      <c r="J6" s="285"/>
    </row>
    <row r="7" spans="1:10" ht="36" customHeight="1" thickBot="1">
      <c r="A7" s="41">
        <v>1</v>
      </c>
      <c r="B7" s="18" t="s">
        <v>306</v>
      </c>
      <c r="C7" s="17"/>
      <c r="D7" s="49"/>
      <c r="E7" s="44" t="s">
        <v>66</v>
      </c>
      <c r="F7" s="45">
        <v>5</v>
      </c>
      <c r="G7" s="15">
        <f>D7*F7</f>
        <v>0</v>
      </c>
      <c r="H7" s="15"/>
      <c r="I7" s="15">
        <f>G7*1.08</f>
        <v>0</v>
      </c>
      <c r="J7" s="17"/>
    </row>
    <row r="8" spans="1:10" ht="39" customHeight="1" thickBot="1">
      <c r="A8" s="41">
        <v>2</v>
      </c>
      <c r="B8" s="18" t="s">
        <v>299</v>
      </c>
      <c r="C8" s="17"/>
      <c r="D8" s="49"/>
      <c r="E8" s="44" t="s">
        <v>66</v>
      </c>
      <c r="F8" s="45">
        <v>10</v>
      </c>
      <c r="G8" s="15">
        <f>D8*F8</f>
        <v>0</v>
      </c>
      <c r="H8" s="15"/>
      <c r="I8" s="15">
        <f>G8*1.08</f>
        <v>0</v>
      </c>
      <c r="J8" s="17"/>
    </row>
    <row r="9" spans="1:10" ht="40.5" customHeight="1" thickBot="1">
      <c r="A9" s="41">
        <v>3</v>
      </c>
      <c r="B9" s="18" t="s">
        <v>300</v>
      </c>
      <c r="C9" s="17"/>
      <c r="D9" s="49"/>
      <c r="E9" s="44" t="s">
        <v>66</v>
      </c>
      <c r="F9" s="45">
        <v>10</v>
      </c>
      <c r="G9" s="15">
        <f>D9*F9</f>
        <v>0</v>
      </c>
      <c r="H9" s="15"/>
      <c r="I9" s="15">
        <f>G9*1.08</f>
        <v>0</v>
      </c>
      <c r="J9" s="17"/>
    </row>
    <row r="10" spans="1:10" ht="27.75" customHeight="1" thickBot="1">
      <c r="A10" s="286" t="s">
        <v>487</v>
      </c>
      <c r="B10" s="287"/>
      <c r="C10" s="287"/>
      <c r="D10" s="287"/>
      <c r="E10" s="287"/>
      <c r="F10" s="287"/>
      <c r="G10" s="287"/>
      <c r="H10" s="287"/>
      <c r="I10" s="287"/>
      <c r="J10" s="288"/>
    </row>
    <row r="11" spans="1:10" ht="15.75" thickBot="1">
      <c r="A11" s="289"/>
      <c r="B11" s="290"/>
      <c r="C11" s="290"/>
      <c r="D11" s="290"/>
      <c r="E11" s="291"/>
      <c r="F11" s="16" t="s">
        <v>308</v>
      </c>
      <c r="G11" s="15">
        <f>SUM(G7:G9)</f>
        <v>0</v>
      </c>
      <c r="H11" s="15"/>
      <c r="I11" s="15">
        <f>SUM(I7:I9)</f>
        <v>0</v>
      </c>
      <c r="J11" s="17"/>
    </row>
  </sheetData>
  <sheetProtection/>
  <mergeCells count="13">
    <mergeCell ref="A11:E11"/>
    <mergeCell ref="F5:F6"/>
    <mergeCell ref="G5:G6"/>
    <mergeCell ref="H5:H6"/>
    <mergeCell ref="I5:I6"/>
    <mergeCell ref="J5:J6"/>
    <mergeCell ref="A10:J10"/>
    <mergeCell ref="A3:E3"/>
    <mergeCell ref="B4:C4"/>
    <mergeCell ref="A5:A6"/>
    <mergeCell ref="B5:C5"/>
    <mergeCell ref="D5:D6"/>
    <mergeCell ref="E5:E6"/>
  </mergeCells>
  <printOptions/>
  <pageMargins left="0.7" right="0.7" top="0.75" bottom="0.75" header="0.3" footer="0.3"/>
  <pageSetup orientation="landscape" paperSize="9" r:id="rId1"/>
</worksheet>
</file>

<file path=xl/worksheets/sheet44.xml><?xml version="1.0" encoding="utf-8"?>
<worksheet xmlns="http://schemas.openxmlformats.org/spreadsheetml/2006/main" xmlns:r="http://schemas.openxmlformats.org/officeDocument/2006/relationships">
  <sheetPr>
    <tabColor rgb="FF00B050"/>
  </sheetPr>
  <dimension ref="A1:J9"/>
  <sheetViews>
    <sheetView zoomScalePageLayoutView="0" workbookViewId="0" topLeftCell="A1">
      <selection activeCell="G7" sqref="G7"/>
    </sheetView>
  </sheetViews>
  <sheetFormatPr defaultColWidth="9.140625" defaultRowHeight="15"/>
  <cols>
    <col min="1" max="1" width="3.28125" style="0" customWidth="1"/>
    <col min="2" max="2" width="47.28125" style="0" customWidth="1"/>
    <col min="3" max="3" width="10.00390625" style="0" customWidth="1"/>
    <col min="4" max="4" width="12.421875" style="0" customWidth="1"/>
    <col min="5" max="5" width="4.7109375" style="0" customWidth="1"/>
    <col min="6" max="6" width="7.421875" style="0" customWidth="1"/>
    <col min="7" max="7" width="10.7109375" style="0" customWidth="1"/>
    <col min="8" max="8" width="6.8515625" style="0" customWidth="1"/>
    <col min="9" max="9" width="11.421875" style="0" customWidth="1"/>
    <col min="10" max="10" width="16.7109375" style="0" customWidth="1"/>
  </cols>
  <sheetData>
    <row r="1" spans="1:10" ht="15">
      <c r="A1" s="47"/>
      <c r="B1" s="47"/>
      <c r="C1" s="47"/>
      <c r="D1" s="47"/>
      <c r="E1" s="47"/>
      <c r="F1" s="47"/>
      <c r="G1" s="47"/>
      <c r="H1" s="47"/>
      <c r="I1" s="47"/>
      <c r="J1" s="47"/>
    </row>
    <row r="2" spans="1:10" ht="15">
      <c r="A2" s="13" t="s">
        <v>671</v>
      </c>
      <c r="B2" s="47"/>
      <c r="C2" s="47"/>
      <c r="D2" s="47"/>
      <c r="E2" s="47"/>
      <c r="F2" s="47"/>
      <c r="G2" s="47"/>
      <c r="H2" s="47"/>
      <c r="I2" s="47"/>
      <c r="J2" s="47"/>
    </row>
    <row r="3" spans="1:10" ht="15.75" thickBot="1">
      <c r="A3" s="14" t="s">
        <v>340</v>
      </c>
      <c r="B3" s="47"/>
      <c r="C3" s="47"/>
      <c r="D3" s="47"/>
      <c r="E3" s="47"/>
      <c r="F3" s="47"/>
      <c r="G3" s="47"/>
      <c r="H3" s="47"/>
      <c r="I3" s="47"/>
      <c r="J3" s="47"/>
    </row>
    <row r="4" spans="1:10" ht="15.75" thickBot="1">
      <c r="A4" s="15"/>
      <c r="B4" s="292"/>
      <c r="C4" s="293"/>
      <c r="D4" s="41" t="s">
        <v>0</v>
      </c>
      <c r="E4" s="41" t="s">
        <v>1</v>
      </c>
      <c r="F4" s="41" t="s">
        <v>2</v>
      </c>
      <c r="G4" s="41" t="s">
        <v>3</v>
      </c>
      <c r="H4" s="41" t="s">
        <v>4</v>
      </c>
      <c r="I4" s="41" t="s">
        <v>5</v>
      </c>
      <c r="J4" s="41" t="s">
        <v>6</v>
      </c>
    </row>
    <row r="5" spans="1:10" ht="15.75" thickBot="1">
      <c r="A5" s="294"/>
      <c r="B5" s="296" t="s">
        <v>7</v>
      </c>
      <c r="C5" s="297"/>
      <c r="D5" s="284" t="s">
        <v>205</v>
      </c>
      <c r="E5" s="284" t="s">
        <v>8</v>
      </c>
      <c r="F5" s="284" t="s">
        <v>9</v>
      </c>
      <c r="G5" s="284" t="s">
        <v>206</v>
      </c>
      <c r="H5" s="284" t="s">
        <v>10</v>
      </c>
      <c r="I5" s="284" t="s">
        <v>207</v>
      </c>
      <c r="J5" s="284" t="s">
        <v>11</v>
      </c>
    </row>
    <row r="6" spans="1:10" ht="26.25" thickBot="1">
      <c r="A6" s="295"/>
      <c r="B6" s="41" t="s">
        <v>12</v>
      </c>
      <c r="C6" s="42" t="s">
        <v>13</v>
      </c>
      <c r="D6" s="285"/>
      <c r="E6" s="285"/>
      <c r="F6" s="285"/>
      <c r="G6" s="285"/>
      <c r="H6" s="285"/>
      <c r="I6" s="285"/>
      <c r="J6" s="285"/>
    </row>
    <row r="7" spans="1:10" ht="55.5" customHeight="1" thickBot="1">
      <c r="A7" s="41">
        <v>1</v>
      </c>
      <c r="B7" s="43" t="s">
        <v>309</v>
      </c>
      <c r="C7" s="17"/>
      <c r="D7" s="15"/>
      <c r="E7" s="44" t="s">
        <v>21</v>
      </c>
      <c r="F7" s="45">
        <v>5</v>
      </c>
      <c r="G7" s="15">
        <f>D7*F7</f>
        <v>0</v>
      </c>
      <c r="H7" s="15"/>
      <c r="I7" s="15">
        <f>G7*1.08</f>
        <v>0</v>
      </c>
      <c r="J7" s="17"/>
    </row>
    <row r="8" spans="1:10" ht="30" customHeight="1" thickBot="1">
      <c r="A8" s="286" t="s">
        <v>487</v>
      </c>
      <c r="B8" s="287"/>
      <c r="C8" s="287"/>
      <c r="D8" s="287"/>
      <c r="E8" s="287"/>
      <c r="F8" s="287"/>
      <c r="G8" s="287"/>
      <c r="H8" s="287"/>
      <c r="I8" s="287"/>
      <c r="J8" s="288"/>
    </row>
    <row r="9" spans="1:10" ht="26.25" thickBot="1">
      <c r="A9" s="289"/>
      <c r="B9" s="290"/>
      <c r="C9" s="290"/>
      <c r="D9" s="290"/>
      <c r="E9" s="291"/>
      <c r="F9" s="16" t="s">
        <v>17</v>
      </c>
      <c r="G9" s="15">
        <f>SUM(G7:G7)</f>
        <v>0</v>
      </c>
      <c r="H9" s="15"/>
      <c r="I9" s="15">
        <f>SUM(I7)</f>
        <v>0</v>
      </c>
      <c r="J9" s="17"/>
    </row>
  </sheetData>
  <sheetProtection/>
  <mergeCells count="12">
    <mergeCell ref="G5:G6"/>
    <mergeCell ref="H5:H6"/>
    <mergeCell ref="I5:I6"/>
    <mergeCell ref="J5:J6"/>
    <mergeCell ref="A8:J8"/>
    <mergeCell ref="A9:E9"/>
    <mergeCell ref="B4:C4"/>
    <mergeCell ref="A5:A6"/>
    <mergeCell ref="B5:C5"/>
    <mergeCell ref="D5:D6"/>
    <mergeCell ref="E5:E6"/>
    <mergeCell ref="F5:F6"/>
  </mergeCells>
  <printOptions/>
  <pageMargins left="0.7" right="0.7" top="0.75" bottom="0.75" header="0.3" footer="0.3"/>
  <pageSetup orientation="landscape" paperSize="9" r:id="rId1"/>
</worksheet>
</file>

<file path=xl/worksheets/sheet45.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1">
      <selection activeCell="G8" sqref="G8"/>
    </sheetView>
  </sheetViews>
  <sheetFormatPr defaultColWidth="9.140625" defaultRowHeight="15"/>
  <cols>
    <col min="1" max="1" width="3.7109375" style="0" customWidth="1"/>
    <col min="2" max="2" width="48.00390625" style="0" customWidth="1"/>
    <col min="3" max="3" width="10.00390625" style="0" customWidth="1"/>
    <col min="4" max="4" width="12.140625" style="0" customWidth="1"/>
    <col min="5" max="5" width="4.7109375" style="0" customWidth="1"/>
    <col min="6" max="6" width="8.28125" style="0" customWidth="1"/>
    <col min="7" max="7" width="10.57421875" style="0" customWidth="1"/>
    <col min="8" max="8" width="8.140625" style="0" customWidth="1"/>
    <col min="9" max="9" width="11.7109375" style="0" customWidth="1"/>
    <col min="10" max="10" width="13.28125" style="0" customWidth="1"/>
  </cols>
  <sheetData>
    <row r="1" spans="1:10" ht="15">
      <c r="A1" s="47" t="s">
        <v>672</v>
      </c>
      <c r="B1" s="47"/>
      <c r="C1" s="47"/>
      <c r="D1" s="47"/>
      <c r="E1" s="47"/>
      <c r="F1" s="47"/>
      <c r="G1" s="47"/>
      <c r="H1" s="47"/>
      <c r="I1" s="47"/>
      <c r="J1" s="47"/>
    </row>
    <row r="2" spans="1:10" ht="15.75" thickBot="1">
      <c r="A2" s="389" t="s">
        <v>321</v>
      </c>
      <c r="B2" s="389"/>
      <c r="C2" s="389"/>
      <c r="D2" s="389"/>
      <c r="E2" s="389"/>
      <c r="F2" s="47"/>
      <c r="G2" s="47"/>
      <c r="H2" s="47"/>
      <c r="I2" s="47"/>
      <c r="J2" s="47"/>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thickBot="1">
      <c r="A5" s="295"/>
      <c r="B5" s="41" t="s">
        <v>12</v>
      </c>
      <c r="C5" s="42" t="s">
        <v>13</v>
      </c>
      <c r="D5" s="285"/>
      <c r="E5" s="285"/>
      <c r="F5" s="285"/>
      <c r="G5" s="285"/>
      <c r="H5" s="285"/>
      <c r="I5" s="285"/>
      <c r="J5" s="285"/>
    </row>
    <row r="6" spans="1:10" ht="80.25" customHeight="1" thickBot="1">
      <c r="A6" s="41">
        <v>1</v>
      </c>
      <c r="B6" s="48" t="s">
        <v>322</v>
      </c>
      <c r="C6" s="17"/>
      <c r="D6" s="49"/>
      <c r="E6" s="44" t="s">
        <v>14</v>
      </c>
      <c r="F6" s="45">
        <v>3</v>
      </c>
      <c r="G6" s="15">
        <f>D6*F6</f>
        <v>0</v>
      </c>
      <c r="H6" s="15"/>
      <c r="I6" s="15">
        <f>G6*1.08</f>
        <v>0</v>
      </c>
      <c r="J6" s="17"/>
    </row>
    <row r="7" spans="1:10" ht="67.5" customHeight="1" thickBot="1">
      <c r="A7" s="50">
        <v>2</v>
      </c>
      <c r="B7" s="48" t="s">
        <v>323</v>
      </c>
      <c r="C7" s="51"/>
      <c r="D7" s="49"/>
      <c r="E7" s="52" t="s">
        <v>14</v>
      </c>
      <c r="F7" s="53">
        <v>3</v>
      </c>
      <c r="G7" s="49">
        <f>D7*F7</f>
        <v>0</v>
      </c>
      <c r="H7" s="49"/>
      <c r="I7" s="15">
        <f>G7*1.08</f>
        <v>0</v>
      </c>
      <c r="J7" s="51"/>
    </row>
    <row r="8" spans="1:10" ht="90.75" customHeight="1" thickBot="1">
      <c r="A8" s="41">
        <v>3</v>
      </c>
      <c r="B8" s="48" t="s">
        <v>339</v>
      </c>
      <c r="C8" s="17"/>
      <c r="D8" s="49"/>
      <c r="E8" s="44" t="s">
        <v>14</v>
      </c>
      <c r="F8" s="45">
        <v>3</v>
      </c>
      <c r="G8" s="15">
        <f>D8*F8</f>
        <v>0</v>
      </c>
      <c r="H8" s="15"/>
      <c r="I8" s="15">
        <f>G8*1.08</f>
        <v>0</v>
      </c>
      <c r="J8" s="17"/>
    </row>
    <row r="9" spans="1:10" ht="17.25" customHeight="1" thickBot="1">
      <c r="A9" s="41">
        <v>4</v>
      </c>
      <c r="B9" s="48" t="s">
        <v>324</v>
      </c>
      <c r="C9" s="17"/>
      <c r="D9" s="49"/>
      <c r="E9" s="44" t="s">
        <v>14</v>
      </c>
      <c r="F9" s="45">
        <v>10</v>
      </c>
      <c r="G9" s="15">
        <f>D9*F9</f>
        <v>0</v>
      </c>
      <c r="H9" s="15"/>
      <c r="I9" s="15">
        <f>G9*1.08</f>
        <v>0</v>
      </c>
      <c r="J9" s="17"/>
    </row>
    <row r="10" spans="1:10" ht="29.25" customHeight="1" thickBot="1">
      <c r="A10" s="286" t="s">
        <v>487</v>
      </c>
      <c r="B10" s="287"/>
      <c r="C10" s="287"/>
      <c r="D10" s="287"/>
      <c r="E10" s="287"/>
      <c r="F10" s="287"/>
      <c r="G10" s="287"/>
      <c r="H10" s="287"/>
      <c r="I10" s="287"/>
      <c r="J10" s="288"/>
    </row>
    <row r="11" spans="1:10" ht="15.75" thickBot="1">
      <c r="A11" s="289"/>
      <c r="B11" s="290"/>
      <c r="C11" s="290"/>
      <c r="D11" s="290"/>
      <c r="E11" s="291"/>
      <c r="F11" s="16" t="s">
        <v>17</v>
      </c>
      <c r="G11" s="15">
        <f>SUM(G6:G9)</f>
        <v>0</v>
      </c>
      <c r="H11" s="15"/>
      <c r="I11" s="15">
        <f>SUM(I6:I9)</f>
        <v>0</v>
      </c>
      <c r="J11" s="17"/>
    </row>
  </sheetData>
  <sheetProtection/>
  <mergeCells count="13">
    <mergeCell ref="A2:E2"/>
    <mergeCell ref="B3:C3"/>
    <mergeCell ref="A4:A5"/>
    <mergeCell ref="B4:C4"/>
    <mergeCell ref="D4:D5"/>
    <mergeCell ref="E4:E5"/>
    <mergeCell ref="A11:E11"/>
    <mergeCell ref="F4:F5"/>
    <mergeCell ref="G4:G5"/>
    <mergeCell ref="H4:H5"/>
    <mergeCell ref="I4:I5"/>
    <mergeCell ref="J4:J5"/>
    <mergeCell ref="A10:J10"/>
  </mergeCells>
  <printOptions/>
  <pageMargins left="0.7" right="0.7" top="0.75" bottom="0.75" header="0.3" footer="0.3"/>
  <pageSetup orientation="landscape" paperSize="9" r:id="rId1"/>
</worksheet>
</file>

<file path=xl/worksheets/sheet46.xml><?xml version="1.0" encoding="utf-8"?>
<worksheet xmlns="http://schemas.openxmlformats.org/spreadsheetml/2006/main" xmlns:r="http://schemas.openxmlformats.org/officeDocument/2006/relationships">
  <sheetPr>
    <tabColor rgb="FF00B050"/>
  </sheetPr>
  <dimension ref="A1:J8"/>
  <sheetViews>
    <sheetView zoomScalePageLayoutView="0" workbookViewId="0" topLeftCell="A1">
      <selection activeCell="E16" sqref="E16"/>
    </sheetView>
  </sheetViews>
  <sheetFormatPr defaultColWidth="9.140625" defaultRowHeight="15"/>
  <cols>
    <col min="1" max="1" width="4.140625" style="0" customWidth="1"/>
    <col min="2" max="2" width="43.00390625" style="0" customWidth="1"/>
    <col min="3" max="3" width="10.00390625" style="0" customWidth="1"/>
    <col min="4" max="4" width="12.7109375" style="0" customWidth="1"/>
    <col min="5" max="5" width="6.421875" style="0" customWidth="1"/>
    <col min="6" max="6" width="8.7109375" style="0" customWidth="1"/>
    <col min="7" max="7" width="10.28125" style="0" customWidth="1"/>
    <col min="8" max="8" width="7.7109375" style="0" customWidth="1"/>
    <col min="9" max="9" width="14.421875" style="0" customWidth="1"/>
    <col min="10" max="10" width="13.57421875" style="0" customWidth="1"/>
  </cols>
  <sheetData>
    <row r="1" spans="1:10" ht="15">
      <c r="A1" s="13" t="s">
        <v>673</v>
      </c>
      <c r="B1" s="12"/>
      <c r="C1" s="12"/>
      <c r="D1" s="12"/>
      <c r="E1" s="12"/>
      <c r="F1" s="12"/>
      <c r="G1" s="12"/>
      <c r="H1" s="12"/>
      <c r="I1" s="12"/>
      <c r="J1" s="12"/>
    </row>
    <row r="2" spans="1:10" ht="15.75" thickBot="1">
      <c r="A2" s="14" t="s">
        <v>338</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32.25" customHeight="1" thickBot="1">
      <c r="A5" s="295"/>
      <c r="B5" s="41" t="s">
        <v>12</v>
      </c>
      <c r="C5" s="42" t="s">
        <v>13</v>
      </c>
      <c r="D5" s="285"/>
      <c r="E5" s="285"/>
      <c r="F5" s="285"/>
      <c r="G5" s="285"/>
      <c r="H5" s="285"/>
      <c r="I5" s="285"/>
      <c r="J5" s="285"/>
    </row>
    <row r="6" spans="1:10" ht="33" customHeight="1" thickBot="1">
      <c r="A6" s="41">
        <v>1</v>
      </c>
      <c r="B6" s="43" t="s">
        <v>331</v>
      </c>
      <c r="C6" s="17"/>
      <c r="D6" s="15"/>
      <c r="E6" s="44" t="s">
        <v>21</v>
      </c>
      <c r="F6" s="45">
        <v>5</v>
      </c>
      <c r="G6" s="15">
        <f>D6*F6</f>
        <v>0</v>
      </c>
      <c r="H6" s="15"/>
      <c r="I6" s="15">
        <f>G6*1.08</f>
        <v>0</v>
      </c>
      <c r="J6" s="17"/>
    </row>
    <row r="7" spans="1:10" ht="15.75" thickBot="1">
      <c r="A7" s="286" t="s">
        <v>310</v>
      </c>
      <c r="B7" s="287"/>
      <c r="C7" s="287"/>
      <c r="D7" s="287"/>
      <c r="E7" s="287"/>
      <c r="F7" s="287"/>
      <c r="G7" s="287"/>
      <c r="H7" s="287"/>
      <c r="I7" s="287"/>
      <c r="J7" s="288"/>
    </row>
    <row r="8" spans="1:10" ht="24.75" customHeight="1" thickBot="1">
      <c r="A8" s="289"/>
      <c r="B8" s="290"/>
      <c r="C8" s="290"/>
      <c r="D8" s="290"/>
      <c r="E8" s="291"/>
      <c r="F8" s="16" t="s">
        <v>17</v>
      </c>
      <c r="G8" s="15">
        <f>SUM(G6:G6)</f>
        <v>0</v>
      </c>
      <c r="H8" s="15"/>
      <c r="I8" s="15">
        <f>SUM(I6)</f>
        <v>0</v>
      </c>
      <c r="J8" s="17"/>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orientation="landscape" paperSize="9" r:id="rId1"/>
</worksheet>
</file>

<file path=xl/worksheets/sheet47.xml><?xml version="1.0" encoding="utf-8"?>
<worksheet xmlns="http://schemas.openxmlformats.org/spreadsheetml/2006/main" xmlns:r="http://schemas.openxmlformats.org/officeDocument/2006/relationships">
  <sheetPr>
    <tabColor rgb="FF00B050"/>
  </sheetPr>
  <dimension ref="A1:J9"/>
  <sheetViews>
    <sheetView zoomScalePageLayoutView="0" workbookViewId="0" topLeftCell="A1">
      <selection activeCell="G14" sqref="G14"/>
    </sheetView>
  </sheetViews>
  <sheetFormatPr defaultColWidth="9.140625" defaultRowHeight="15"/>
  <cols>
    <col min="1" max="1" width="4.28125" style="0" customWidth="1"/>
    <col min="2" max="2" width="43.7109375" style="0" customWidth="1"/>
    <col min="3" max="3" width="10.7109375" style="0" customWidth="1"/>
    <col min="4" max="4" width="12.28125" style="0" customWidth="1"/>
    <col min="5" max="5" width="6.421875" style="0" customWidth="1"/>
    <col min="6" max="6" width="8.140625" style="0" customWidth="1"/>
    <col min="7" max="7" width="11.28125" style="0" customWidth="1"/>
    <col min="8" max="8" width="7.7109375" style="0" customWidth="1"/>
    <col min="9" max="9" width="11.28125" style="0" customWidth="1"/>
    <col min="10" max="10" width="13.421875" style="0" customWidth="1"/>
  </cols>
  <sheetData>
    <row r="1" spans="1:10" ht="15">
      <c r="A1" s="13" t="s">
        <v>342</v>
      </c>
      <c r="B1" s="12"/>
      <c r="C1" s="12"/>
      <c r="D1" s="12"/>
      <c r="E1" s="12"/>
      <c r="F1" s="12"/>
      <c r="G1" s="12"/>
      <c r="H1" s="12"/>
      <c r="I1" s="12"/>
      <c r="J1" s="12"/>
    </row>
    <row r="2" spans="1:10" ht="15.75" thickBot="1">
      <c r="A2" s="14" t="s">
        <v>337</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37.5" customHeight="1" thickBot="1">
      <c r="A5" s="295"/>
      <c r="B5" s="41" t="s">
        <v>12</v>
      </c>
      <c r="C5" s="42" t="s">
        <v>13</v>
      </c>
      <c r="D5" s="285"/>
      <c r="E5" s="285"/>
      <c r="F5" s="285"/>
      <c r="G5" s="285"/>
      <c r="H5" s="285"/>
      <c r="I5" s="285"/>
      <c r="J5" s="285"/>
    </row>
    <row r="6" spans="1:10" ht="93.75" customHeight="1" thickBot="1">
      <c r="A6" s="41">
        <v>1</v>
      </c>
      <c r="B6" s="18" t="s">
        <v>332</v>
      </c>
      <c r="C6" s="17"/>
      <c r="D6" s="15"/>
      <c r="E6" s="44" t="s">
        <v>21</v>
      </c>
      <c r="F6" s="45">
        <v>20</v>
      </c>
      <c r="G6" s="15">
        <f>D6*F6</f>
        <v>0</v>
      </c>
      <c r="H6" s="15"/>
      <c r="I6" s="15">
        <f>G6*1.08</f>
        <v>0</v>
      </c>
      <c r="J6" s="17"/>
    </row>
    <row r="7" spans="1:10" ht="94.5" customHeight="1" thickBot="1">
      <c r="A7" s="46">
        <v>2</v>
      </c>
      <c r="B7" s="18" t="s">
        <v>333</v>
      </c>
      <c r="C7" s="15"/>
      <c r="D7" s="15"/>
      <c r="E7" s="44" t="s">
        <v>14</v>
      </c>
      <c r="F7" s="45">
        <v>20</v>
      </c>
      <c r="G7" s="15">
        <f>D7*F7</f>
        <v>0</v>
      </c>
      <c r="H7" s="15"/>
      <c r="I7" s="15">
        <f>G7*1.08</f>
        <v>0</v>
      </c>
      <c r="J7" s="15"/>
    </row>
    <row r="8" spans="1:10" ht="15.75" thickBot="1">
      <c r="A8" s="286" t="s">
        <v>310</v>
      </c>
      <c r="B8" s="287"/>
      <c r="C8" s="287"/>
      <c r="D8" s="287"/>
      <c r="E8" s="287"/>
      <c r="F8" s="287"/>
      <c r="G8" s="287"/>
      <c r="H8" s="287"/>
      <c r="I8" s="287"/>
      <c r="J8" s="288"/>
    </row>
    <row r="9" spans="1:10" ht="24.75" customHeight="1" thickBot="1">
      <c r="A9" s="289"/>
      <c r="B9" s="290"/>
      <c r="C9" s="290"/>
      <c r="D9" s="290"/>
      <c r="E9" s="291"/>
      <c r="F9" s="16" t="s">
        <v>17</v>
      </c>
      <c r="G9" s="15">
        <f>SUM(G6:G7)</f>
        <v>0</v>
      </c>
      <c r="H9" s="15"/>
      <c r="I9" s="15">
        <f>SUM(I6:I7)</f>
        <v>0</v>
      </c>
      <c r="J9" s="17"/>
    </row>
  </sheetData>
  <sheetProtection/>
  <mergeCells count="12">
    <mergeCell ref="B3:C3"/>
    <mergeCell ref="A4:A5"/>
    <mergeCell ref="B4:C4"/>
    <mergeCell ref="D4:D5"/>
    <mergeCell ref="E4:E5"/>
    <mergeCell ref="F4:F5"/>
    <mergeCell ref="G4:G5"/>
    <mergeCell ref="H4:H5"/>
    <mergeCell ref="I4:I5"/>
    <mergeCell ref="J4:J5"/>
    <mergeCell ref="A8:J8"/>
    <mergeCell ref="A9:E9"/>
  </mergeCells>
  <printOptions/>
  <pageMargins left="0.7" right="0.7" top="0.75" bottom="0.75" header="0.3" footer="0.3"/>
  <pageSetup orientation="landscape" paperSize="9" r:id="rId1"/>
</worksheet>
</file>

<file path=xl/worksheets/sheet48.xml><?xml version="1.0" encoding="utf-8"?>
<worksheet xmlns="http://schemas.openxmlformats.org/spreadsheetml/2006/main" xmlns:r="http://schemas.openxmlformats.org/officeDocument/2006/relationships">
  <sheetPr>
    <tabColor rgb="FF00B050"/>
  </sheetPr>
  <dimension ref="A1:J8"/>
  <sheetViews>
    <sheetView zoomScalePageLayoutView="0" workbookViewId="0" topLeftCell="A1">
      <selection activeCell="G14" sqref="G14"/>
    </sheetView>
  </sheetViews>
  <sheetFormatPr defaultColWidth="9.140625" defaultRowHeight="15"/>
  <cols>
    <col min="1" max="1" width="2.7109375" style="0" customWidth="1"/>
    <col min="2" max="2" width="46.8515625" style="0" customWidth="1"/>
    <col min="3" max="3" width="12.140625" style="0" customWidth="1"/>
    <col min="4" max="4" width="11.8515625" style="0" customWidth="1"/>
    <col min="5" max="5" width="4.8515625" style="0" customWidth="1"/>
    <col min="6" max="6" width="7.7109375" style="0" customWidth="1"/>
    <col min="7" max="7" width="11.7109375" style="0" customWidth="1"/>
    <col min="8" max="8" width="7.00390625" style="0" customWidth="1"/>
    <col min="9" max="9" width="11.57421875" style="0" customWidth="1"/>
    <col min="10" max="10" width="14.28125" style="0" customWidth="1"/>
  </cols>
  <sheetData>
    <row r="1" spans="1:10" ht="15">
      <c r="A1" s="13" t="s">
        <v>674</v>
      </c>
      <c r="B1" s="12"/>
      <c r="C1" s="12"/>
      <c r="D1" s="12"/>
      <c r="E1" s="12"/>
      <c r="F1" s="12"/>
      <c r="G1" s="12"/>
      <c r="H1" s="12"/>
      <c r="I1" s="12"/>
      <c r="J1" s="12"/>
    </row>
    <row r="2" spans="1:10" ht="15.75" thickBot="1">
      <c r="A2" s="14" t="s">
        <v>336</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thickBot="1">
      <c r="A5" s="295"/>
      <c r="B5" s="41" t="s">
        <v>12</v>
      </c>
      <c r="C5" s="42" t="s">
        <v>13</v>
      </c>
      <c r="D5" s="285"/>
      <c r="E5" s="285"/>
      <c r="F5" s="285"/>
      <c r="G5" s="285"/>
      <c r="H5" s="285"/>
      <c r="I5" s="285"/>
      <c r="J5" s="285"/>
    </row>
    <row r="6" spans="1:10" ht="107.25" customHeight="1" thickBot="1">
      <c r="A6" s="41">
        <v>1</v>
      </c>
      <c r="B6" s="43" t="s">
        <v>334</v>
      </c>
      <c r="C6" s="17"/>
      <c r="D6" s="15"/>
      <c r="E6" s="44" t="s">
        <v>21</v>
      </c>
      <c r="F6" s="45">
        <v>10</v>
      </c>
      <c r="G6" s="15">
        <f>D6*F6</f>
        <v>0</v>
      </c>
      <c r="H6" s="15"/>
      <c r="I6" s="15">
        <f>G6*1.08</f>
        <v>0</v>
      </c>
      <c r="J6" s="17"/>
    </row>
    <row r="7" spans="1:10" ht="24.75" customHeight="1" thickBot="1">
      <c r="A7" s="286" t="s">
        <v>310</v>
      </c>
      <c r="B7" s="287"/>
      <c r="C7" s="287"/>
      <c r="D7" s="287"/>
      <c r="E7" s="287"/>
      <c r="F7" s="287"/>
      <c r="G7" s="287"/>
      <c r="H7" s="287"/>
      <c r="I7" s="287"/>
      <c r="J7" s="288"/>
    </row>
    <row r="8" spans="1:10" ht="26.25" thickBot="1">
      <c r="A8" s="289"/>
      <c r="B8" s="290"/>
      <c r="C8" s="290"/>
      <c r="D8" s="290"/>
      <c r="E8" s="291"/>
      <c r="F8" s="16" t="s">
        <v>17</v>
      </c>
      <c r="G8" s="15">
        <f>SUM(G6:G6)</f>
        <v>0</v>
      </c>
      <c r="H8" s="15"/>
      <c r="I8" s="15">
        <f>SUM(I6)</f>
        <v>0</v>
      </c>
      <c r="J8" s="17"/>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orientation="landscape" paperSize="9" r:id="rId1"/>
</worksheet>
</file>

<file path=xl/worksheets/sheet49.xml><?xml version="1.0" encoding="utf-8"?>
<worksheet xmlns="http://schemas.openxmlformats.org/spreadsheetml/2006/main" xmlns:r="http://schemas.openxmlformats.org/officeDocument/2006/relationships">
  <sheetPr>
    <tabColor rgb="FF00B050"/>
  </sheetPr>
  <dimension ref="A1:J13"/>
  <sheetViews>
    <sheetView zoomScalePageLayoutView="0" workbookViewId="0" topLeftCell="A4">
      <selection activeCell="J11" sqref="J11"/>
    </sheetView>
  </sheetViews>
  <sheetFormatPr defaultColWidth="9.140625" defaultRowHeight="15"/>
  <cols>
    <col min="1" max="1" width="1.7109375" style="0" customWidth="1"/>
    <col min="2" max="2" width="49.28125" style="0" customWidth="1"/>
    <col min="3" max="3" width="10.140625" style="0" customWidth="1"/>
    <col min="4" max="4" width="12.28125" style="0" customWidth="1"/>
    <col min="10" max="10" width="13.00390625" style="0" customWidth="1"/>
  </cols>
  <sheetData>
    <row r="1" spans="1:10" ht="15">
      <c r="A1" s="47"/>
      <c r="B1" s="47" t="s">
        <v>675</v>
      </c>
      <c r="C1" s="47"/>
      <c r="D1" s="47"/>
      <c r="E1" s="47"/>
      <c r="F1" s="47"/>
      <c r="G1" s="47"/>
      <c r="H1" s="47"/>
      <c r="I1" s="47"/>
      <c r="J1" s="47"/>
    </row>
    <row r="2" spans="1:10" ht="15.75" thickBot="1">
      <c r="A2" s="389" t="s">
        <v>526</v>
      </c>
      <c r="B2" s="389"/>
      <c r="C2" s="389"/>
      <c r="D2" s="389"/>
      <c r="E2" s="389"/>
      <c r="F2" s="395"/>
      <c r="G2" s="47"/>
      <c r="H2" s="47"/>
      <c r="I2" s="47"/>
      <c r="J2" s="47"/>
    </row>
    <row r="3" spans="1:10" ht="11.25" customHeight="1"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36.75" customHeight="1" thickBot="1">
      <c r="A5" s="295"/>
      <c r="B5" s="41" t="s">
        <v>12</v>
      </c>
      <c r="C5" s="42" t="s">
        <v>13</v>
      </c>
      <c r="D5" s="285"/>
      <c r="E5" s="285"/>
      <c r="F5" s="285"/>
      <c r="G5" s="285"/>
      <c r="H5" s="285"/>
      <c r="I5" s="285"/>
      <c r="J5" s="285"/>
    </row>
    <row r="6" spans="1:10" ht="62.25" customHeight="1" thickBot="1">
      <c r="A6" s="41">
        <v>1</v>
      </c>
      <c r="B6" s="262" t="s">
        <v>527</v>
      </c>
      <c r="C6" s="17"/>
      <c r="D6" s="49"/>
      <c r="E6" s="44" t="s">
        <v>14</v>
      </c>
      <c r="F6" s="45">
        <v>200</v>
      </c>
      <c r="G6" s="49"/>
      <c r="H6" s="216">
        <v>0.08</v>
      </c>
      <c r="I6" s="15">
        <f>G6*1.08</f>
        <v>0</v>
      </c>
      <c r="J6" s="17"/>
    </row>
    <row r="7" spans="1:10" ht="62.25" customHeight="1" thickBot="1">
      <c r="A7" s="41">
        <v>2</v>
      </c>
      <c r="B7" s="263" t="s">
        <v>528</v>
      </c>
      <c r="C7" s="17"/>
      <c r="D7" s="49"/>
      <c r="E7" s="44" t="s">
        <v>14</v>
      </c>
      <c r="F7" s="45">
        <v>50</v>
      </c>
      <c r="G7" s="15"/>
      <c r="H7" s="216">
        <v>0.08</v>
      </c>
      <c r="I7" s="15">
        <f>G7*1.08</f>
        <v>0</v>
      </c>
      <c r="J7" s="17"/>
    </row>
    <row r="8" spans="1:10" ht="57" thickBot="1">
      <c r="A8" s="41">
        <v>3</v>
      </c>
      <c r="B8" s="263" t="s">
        <v>529</v>
      </c>
      <c r="C8" s="17"/>
      <c r="D8" s="49"/>
      <c r="E8" s="44" t="s">
        <v>14</v>
      </c>
      <c r="F8" s="45">
        <v>100</v>
      </c>
      <c r="G8" s="15"/>
      <c r="H8" s="216">
        <v>0.08</v>
      </c>
      <c r="I8" s="15">
        <f>G8*1.08</f>
        <v>0</v>
      </c>
      <c r="J8" s="17"/>
    </row>
    <row r="9" spans="1:10" ht="32.25" customHeight="1" thickBot="1">
      <c r="A9" s="41">
        <v>4</v>
      </c>
      <c r="B9" s="264" t="s">
        <v>530</v>
      </c>
      <c r="C9" s="15"/>
      <c r="D9" s="49"/>
      <c r="E9" s="44" t="s">
        <v>14</v>
      </c>
      <c r="F9" s="45">
        <v>50</v>
      </c>
      <c r="G9" s="15"/>
      <c r="H9" s="216">
        <v>0.08</v>
      </c>
      <c r="I9" s="15">
        <f>G9*1.08</f>
        <v>0</v>
      </c>
      <c r="J9" s="15"/>
    </row>
    <row r="10" spans="1:10" ht="63.75" customHeight="1" thickBot="1">
      <c r="A10" s="41">
        <v>5</v>
      </c>
      <c r="B10" s="262" t="s">
        <v>531</v>
      </c>
      <c r="C10" s="15"/>
      <c r="D10" s="49"/>
      <c r="E10" s="44" t="s">
        <v>14</v>
      </c>
      <c r="F10" s="45">
        <v>60</v>
      </c>
      <c r="G10" s="15"/>
      <c r="H10" s="216">
        <v>0.08</v>
      </c>
      <c r="I10" s="15">
        <f>G10*1.08</f>
        <v>0</v>
      </c>
      <c r="J10" s="15"/>
    </row>
    <row r="11" spans="1:10" ht="135" customHeight="1" thickBot="1">
      <c r="A11" s="41">
        <v>6</v>
      </c>
      <c r="B11" s="262" t="s">
        <v>683</v>
      </c>
      <c r="C11" s="15"/>
      <c r="D11" s="49"/>
      <c r="E11" s="44" t="s">
        <v>14</v>
      </c>
      <c r="F11" s="45">
        <v>80</v>
      </c>
      <c r="G11" s="15"/>
      <c r="H11" s="216"/>
      <c r="I11" s="15"/>
      <c r="J11" s="15"/>
    </row>
    <row r="12" spans="1:10" ht="15.75" thickBot="1">
      <c r="A12" s="286" t="s">
        <v>310</v>
      </c>
      <c r="B12" s="287"/>
      <c r="C12" s="287"/>
      <c r="D12" s="287"/>
      <c r="E12" s="287"/>
      <c r="F12" s="287"/>
      <c r="G12" s="287"/>
      <c r="H12" s="287"/>
      <c r="I12" s="287"/>
      <c r="J12" s="288"/>
    </row>
    <row r="13" spans="1:10" ht="15.75" thickBot="1">
      <c r="A13" s="289"/>
      <c r="B13" s="290"/>
      <c r="C13" s="290"/>
      <c r="D13" s="290"/>
      <c r="E13" s="291"/>
      <c r="F13" s="16" t="s">
        <v>17</v>
      </c>
      <c r="G13" s="15"/>
      <c r="H13" s="15"/>
      <c r="I13" s="15"/>
      <c r="J13" s="17"/>
    </row>
  </sheetData>
  <sheetProtection/>
  <mergeCells count="13">
    <mergeCell ref="A13:E13"/>
    <mergeCell ref="F4:F5"/>
    <mergeCell ref="G4:G5"/>
    <mergeCell ref="H4:H5"/>
    <mergeCell ref="I4:I5"/>
    <mergeCell ref="J4:J5"/>
    <mergeCell ref="A12:J12"/>
    <mergeCell ref="B3:C3"/>
    <mergeCell ref="A4:A5"/>
    <mergeCell ref="B4:C4"/>
    <mergeCell ref="D4:D5"/>
    <mergeCell ref="E4:E5"/>
    <mergeCell ref="A2:F2"/>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J18"/>
  <sheetViews>
    <sheetView view="pageBreakPreview" zoomScale="55" zoomScaleNormal="70" zoomScaleSheetLayoutView="55" zoomScalePageLayoutView="55" workbookViewId="0" topLeftCell="A1">
      <selection activeCell="I10" sqref="I10"/>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620</v>
      </c>
      <c r="B3" s="47"/>
      <c r="C3" s="47"/>
      <c r="D3" s="47"/>
      <c r="E3" s="47"/>
      <c r="F3" s="47"/>
      <c r="G3" s="47"/>
      <c r="H3" s="47"/>
      <c r="I3" s="47"/>
      <c r="J3" s="47"/>
    </row>
    <row r="4" spans="1:10" ht="15.75" thickBot="1">
      <c r="A4" s="126" t="s">
        <v>391</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46.5" customHeight="1" thickBot="1">
      <c r="A7" s="295"/>
      <c r="B7" s="41" t="s">
        <v>12</v>
      </c>
      <c r="C7" s="42" t="s">
        <v>13</v>
      </c>
      <c r="D7" s="285"/>
      <c r="E7" s="285"/>
      <c r="F7" s="285"/>
      <c r="G7" s="285"/>
      <c r="H7" s="285"/>
      <c r="I7" s="285"/>
      <c r="J7" s="285"/>
    </row>
    <row r="8" spans="1:10" ht="69" customHeight="1" thickBot="1">
      <c r="A8" s="41">
        <v>1</v>
      </c>
      <c r="B8" s="17" t="s">
        <v>335</v>
      </c>
      <c r="C8" s="17"/>
      <c r="D8" s="15"/>
      <c r="E8" s="44" t="s">
        <v>14</v>
      </c>
      <c r="F8" s="45">
        <v>120</v>
      </c>
      <c r="G8" s="15">
        <f>PRODUCT(D8*F8)</f>
        <v>0</v>
      </c>
      <c r="H8" s="15"/>
      <c r="I8" s="15">
        <f>G8*1.08</f>
        <v>0</v>
      </c>
      <c r="J8" s="15"/>
    </row>
    <row r="9" spans="1:10" ht="71.25" customHeight="1" thickBot="1">
      <c r="A9" s="41">
        <v>2</v>
      </c>
      <c r="B9" s="17" t="s">
        <v>164</v>
      </c>
      <c r="C9" s="17"/>
      <c r="D9" s="15"/>
      <c r="E9" s="44" t="s">
        <v>14</v>
      </c>
      <c r="F9" s="45">
        <v>50</v>
      </c>
      <c r="G9" s="15">
        <f aca="true" t="shared" si="0" ref="G9:G16">PRODUCT(D9*F9)</f>
        <v>0</v>
      </c>
      <c r="H9" s="15"/>
      <c r="I9" s="15">
        <f aca="true" t="shared" si="1" ref="I9:I16">G9*1.08</f>
        <v>0</v>
      </c>
      <c r="J9" s="15"/>
    </row>
    <row r="10" spans="1:10" ht="120.75" customHeight="1" thickBot="1">
      <c r="A10" s="41">
        <v>3</v>
      </c>
      <c r="B10" s="17" t="s">
        <v>392</v>
      </c>
      <c r="C10" s="17"/>
      <c r="D10" s="15"/>
      <c r="E10" s="44" t="s">
        <v>14</v>
      </c>
      <c r="F10" s="45">
        <v>300</v>
      </c>
      <c r="G10" s="15">
        <f t="shared" si="0"/>
        <v>0</v>
      </c>
      <c r="H10" s="15"/>
      <c r="I10" s="15">
        <f t="shared" si="1"/>
        <v>0</v>
      </c>
      <c r="J10" s="15"/>
    </row>
    <row r="11" spans="1:10" ht="26.25" thickBot="1">
      <c r="A11" s="41">
        <v>4</v>
      </c>
      <c r="B11" s="17" t="s">
        <v>18</v>
      </c>
      <c r="C11" s="17"/>
      <c r="D11" s="15"/>
      <c r="E11" s="44" t="s">
        <v>14</v>
      </c>
      <c r="F11" s="45">
        <v>200</v>
      </c>
      <c r="G11" s="15">
        <f t="shared" si="0"/>
        <v>0</v>
      </c>
      <c r="H11" s="15"/>
      <c r="I11" s="15">
        <f t="shared" si="1"/>
        <v>0</v>
      </c>
      <c r="J11" s="15"/>
    </row>
    <row r="12" spans="1:10" ht="26.25" thickBot="1">
      <c r="A12" s="41">
        <v>5</v>
      </c>
      <c r="B12" s="17" t="s">
        <v>19</v>
      </c>
      <c r="C12" s="17"/>
      <c r="D12" s="15"/>
      <c r="E12" s="44" t="s">
        <v>14</v>
      </c>
      <c r="F12" s="45">
        <v>300</v>
      </c>
      <c r="G12" s="15">
        <f t="shared" si="0"/>
        <v>0</v>
      </c>
      <c r="H12" s="15"/>
      <c r="I12" s="15">
        <f t="shared" si="1"/>
        <v>0</v>
      </c>
      <c r="J12" s="15"/>
    </row>
    <row r="13" spans="1:10" ht="15.75" thickBot="1">
      <c r="A13" s="41">
        <v>7</v>
      </c>
      <c r="B13" s="17" t="s">
        <v>125</v>
      </c>
      <c r="C13" s="17"/>
      <c r="D13" s="15"/>
      <c r="E13" s="44" t="s">
        <v>14</v>
      </c>
      <c r="F13" s="45">
        <v>25</v>
      </c>
      <c r="G13" s="15">
        <f t="shared" si="0"/>
        <v>0</v>
      </c>
      <c r="H13" s="15"/>
      <c r="I13" s="15">
        <f t="shared" si="1"/>
        <v>0</v>
      </c>
      <c r="J13" s="15"/>
    </row>
    <row r="14" spans="1:10" ht="15.75" thickBot="1">
      <c r="A14" s="41">
        <v>8</v>
      </c>
      <c r="B14" s="17" t="s">
        <v>408</v>
      </c>
      <c r="C14" s="17"/>
      <c r="D14" s="15"/>
      <c r="E14" s="44" t="s">
        <v>15</v>
      </c>
      <c r="F14" s="45">
        <v>200</v>
      </c>
      <c r="G14" s="15">
        <f t="shared" si="0"/>
        <v>0</v>
      </c>
      <c r="H14" s="15"/>
      <c r="I14" s="15">
        <f t="shared" si="1"/>
        <v>0</v>
      </c>
      <c r="J14" s="15"/>
    </row>
    <row r="15" spans="1:10" s="215" customFormat="1" ht="48.75" customHeight="1" thickBot="1">
      <c r="A15" s="222">
        <v>9</v>
      </c>
      <c r="B15" s="226" t="s">
        <v>692</v>
      </c>
      <c r="C15" s="226"/>
      <c r="D15" s="221"/>
      <c r="E15" s="44" t="s">
        <v>15</v>
      </c>
      <c r="F15" s="228">
        <v>80</v>
      </c>
      <c r="G15" s="221">
        <f t="shared" si="0"/>
        <v>0</v>
      </c>
      <c r="H15" s="221"/>
      <c r="I15" s="221">
        <f t="shared" si="1"/>
        <v>0</v>
      </c>
      <c r="J15" s="221"/>
    </row>
    <row r="16" spans="1:10" ht="26.25" thickBot="1">
      <c r="A16" s="41">
        <v>10</v>
      </c>
      <c r="B16" s="17" t="s">
        <v>165</v>
      </c>
      <c r="C16" s="226"/>
      <c r="D16" s="15"/>
      <c r="E16" s="44" t="s">
        <v>14</v>
      </c>
      <c r="F16" s="45">
        <v>70</v>
      </c>
      <c r="G16" s="15">
        <f t="shared" si="0"/>
        <v>0</v>
      </c>
      <c r="H16" s="15"/>
      <c r="I16" s="15">
        <f t="shared" si="1"/>
        <v>0</v>
      </c>
      <c r="J16" s="15"/>
    </row>
    <row r="17" spans="1:10" ht="22.5" customHeight="1" thickBot="1">
      <c r="A17" s="286" t="s">
        <v>16</v>
      </c>
      <c r="B17" s="287"/>
      <c r="C17" s="287"/>
      <c r="D17" s="287"/>
      <c r="E17" s="287"/>
      <c r="F17" s="287"/>
      <c r="G17" s="287"/>
      <c r="H17" s="287"/>
      <c r="I17" s="287"/>
      <c r="J17" s="288"/>
    </row>
    <row r="18" spans="1:10" ht="15.75" thickBot="1">
      <c r="A18" s="289"/>
      <c r="B18" s="290"/>
      <c r="C18" s="290"/>
      <c r="D18" s="290"/>
      <c r="E18" s="291"/>
      <c r="F18" s="16" t="s">
        <v>17</v>
      </c>
      <c r="G18" s="15">
        <f>SUM(G8:G16)</f>
        <v>0</v>
      </c>
      <c r="H18" s="15"/>
      <c r="I18" s="15">
        <f>SUM(I8:I16)</f>
        <v>0</v>
      </c>
      <c r="J18" s="15"/>
    </row>
  </sheetData>
  <sheetProtection/>
  <mergeCells count="12">
    <mergeCell ref="B5:C5"/>
    <mergeCell ref="A6:A7"/>
    <mergeCell ref="B6:C6"/>
    <mergeCell ref="D6:D7"/>
    <mergeCell ref="E6:E7"/>
    <mergeCell ref="A17:J17"/>
    <mergeCell ref="A18:E18"/>
    <mergeCell ref="G6:G7"/>
    <mergeCell ref="H6:H7"/>
    <mergeCell ref="I6:I7"/>
    <mergeCell ref="J6:J7"/>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50.xml><?xml version="1.0" encoding="utf-8"?>
<worksheet xmlns="http://schemas.openxmlformats.org/spreadsheetml/2006/main" xmlns:r="http://schemas.openxmlformats.org/officeDocument/2006/relationships">
  <sheetPr>
    <tabColor rgb="FF00B050"/>
  </sheetPr>
  <dimension ref="A1:J13"/>
  <sheetViews>
    <sheetView zoomScalePageLayoutView="0" workbookViewId="0" topLeftCell="A1">
      <selection activeCell="I16" sqref="I16"/>
    </sheetView>
  </sheetViews>
  <sheetFormatPr defaultColWidth="9.140625" defaultRowHeight="15"/>
  <cols>
    <col min="1" max="1" width="1.8515625" style="0" customWidth="1"/>
    <col min="2" max="2" width="48.7109375" style="0" customWidth="1"/>
    <col min="3" max="4" width="11.8515625" style="0" customWidth="1"/>
    <col min="5" max="5" width="5.00390625" style="0" customWidth="1"/>
    <col min="6" max="6" width="5.28125" style="0" customWidth="1"/>
    <col min="7" max="7" width="12.28125" style="0" customWidth="1"/>
    <col min="8" max="8" width="7.28125" style="0" customWidth="1"/>
    <col min="9" max="9" width="9.8515625" style="0" customWidth="1"/>
    <col min="10" max="10" width="16.0039062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676</v>
      </c>
      <c r="B3" s="47"/>
      <c r="C3" s="47"/>
      <c r="D3" s="47"/>
      <c r="E3" s="47"/>
      <c r="F3" s="47"/>
      <c r="G3" s="47"/>
      <c r="H3" s="47"/>
      <c r="I3" s="47"/>
      <c r="J3" s="47"/>
    </row>
    <row r="4" spans="1:10" ht="15.75" thickBot="1">
      <c r="A4" s="14" t="s">
        <v>547</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 customHeight="1" thickBot="1">
      <c r="A7" s="295"/>
      <c r="B7" s="41" t="s">
        <v>12</v>
      </c>
      <c r="C7" s="42" t="s">
        <v>13</v>
      </c>
      <c r="D7" s="285"/>
      <c r="E7" s="285"/>
      <c r="F7" s="285"/>
      <c r="G7" s="285"/>
      <c r="H7" s="285"/>
      <c r="I7" s="285"/>
      <c r="J7" s="285"/>
    </row>
    <row r="8" spans="1:10" ht="72" customHeight="1" thickBot="1">
      <c r="A8" s="41">
        <v>1</v>
      </c>
      <c r="B8" s="62" t="s">
        <v>548</v>
      </c>
      <c r="C8" s="17"/>
      <c r="D8" s="15"/>
      <c r="E8" s="44" t="s">
        <v>21</v>
      </c>
      <c r="F8" s="45">
        <v>20</v>
      </c>
      <c r="G8" s="15">
        <f>PRODUCT(D8*F8)</f>
        <v>0</v>
      </c>
      <c r="H8" s="15">
        <f>G8*0.08</f>
        <v>0</v>
      </c>
      <c r="I8" s="15">
        <f>G8*1.08</f>
        <v>0</v>
      </c>
      <c r="J8" s="17"/>
    </row>
    <row r="9" spans="1:10" ht="43.5" customHeight="1" thickBot="1">
      <c r="A9" s="171"/>
      <c r="B9" s="62" t="s">
        <v>549</v>
      </c>
      <c r="C9" s="17"/>
      <c r="D9" s="172"/>
      <c r="E9" s="44" t="s">
        <v>21</v>
      </c>
      <c r="F9" s="45">
        <v>18</v>
      </c>
      <c r="G9" s="15">
        <f>PRODUCT(D9*F9)</f>
        <v>0</v>
      </c>
      <c r="H9" s="15">
        <f>G9*0.08</f>
        <v>0</v>
      </c>
      <c r="I9" s="15">
        <f>G9*1.08</f>
        <v>0</v>
      </c>
      <c r="J9" s="91"/>
    </row>
    <row r="10" spans="1:10" ht="60.75" customHeight="1" thickBot="1">
      <c r="A10" s="172">
        <v>2</v>
      </c>
      <c r="B10" s="17" t="s">
        <v>550</v>
      </c>
      <c r="C10" s="42"/>
      <c r="D10" s="171"/>
      <c r="E10" s="44" t="s">
        <v>21</v>
      </c>
      <c r="F10" s="45">
        <v>2</v>
      </c>
      <c r="G10" s="15">
        <f>PRODUCT(D10*F10)</f>
        <v>0</v>
      </c>
      <c r="H10" s="15">
        <f>G10*0.08</f>
        <v>0</v>
      </c>
      <c r="I10" s="15">
        <f>G10*1.08</f>
        <v>0</v>
      </c>
      <c r="J10" s="171"/>
    </row>
    <row r="11" spans="1:10" ht="18.75" customHeight="1" thickBot="1">
      <c r="A11" s="416" t="s">
        <v>487</v>
      </c>
      <c r="B11" s="344"/>
      <c r="C11" s="344"/>
      <c r="D11" s="344"/>
      <c r="E11" s="344"/>
      <c r="F11" s="344"/>
      <c r="G11" s="344"/>
      <c r="H11" s="344"/>
      <c r="I11" s="344"/>
      <c r="J11" s="345"/>
    </row>
    <row r="12" spans="1:10" ht="26.25" thickBot="1">
      <c r="A12" s="289"/>
      <c r="B12" s="290"/>
      <c r="C12" s="290"/>
      <c r="D12" s="290"/>
      <c r="E12" s="291"/>
      <c r="F12" s="16" t="s">
        <v>17</v>
      </c>
      <c r="G12" s="15">
        <f>SUM(G8:G10)</f>
        <v>0</v>
      </c>
      <c r="H12" s="15"/>
      <c r="I12" s="15">
        <f>SUM(I8:I10)</f>
        <v>0</v>
      </c>
      <c r="J12" s="17"/>
    </row>
    <row r="13" spans="1:10" ht="15">
      <c r="A13" s="47"/>
      <c r="B13" s="47"/>
      <c r="C13" s="47"/>
      <c r="D13" s="47"/>
      <c r="E13" s="47"/>
      <c r="F13" s="47"/>
      <c r="G13" s="47"/>
      <c r="H13" s="47"/>
      <c r="I13" s="47"/>
      <c r="J13" s="47"/>
    </row>
  </sheetData>
  <sheetProtection/>
  <mergeCells count="12">
    <mergeCell ref="F6:F7"/>
    <mergeCell ref="G6:G7"/>
    <mergeCell ref="H6:H7"/>
    <mergeCell ref="I6:I7"/>
    <mergeCell ref="J6:J7"/>
    <mergeCell ref="A11:J11"/>
    <mergeCell ref="A12:E12"/>
    <mergeCell ref="B5:C5"/>
    <mergeCell ref="A6:A7"/>
    <mergeCell ref="B6:C6"/>
    <mergeCell ref="D6:D7"/>
    <mergeCell ref="E6:E7"/>
  </mergeCells>
  <printOptions/>
  <pageMargins left="0.7" right="0.7" top="0.75" bottom="0.75" header="0.3" footer="0.3"/>
  <pageSetup orientation="landscape" paperSize="9" r:id="rId1"/>
</worksheet>
</file>

<file path=xl/worksheets/sheet51.xml><?xml version="1.0" encoding="utf-8"?>
<worksheet xmlns="http://schemas.openxmlformats.org/spreadsheetml/2006/main" xmlns:r="http://schemas.openxmlformats.org/officeDocument/2006/relationships">
  <sheetPr>
    <tabColor rgb="FF00B050"/>
  </sheetPr>
  <dimension ref="A1:J9"/>
  <sheetViews>
    <sheetView zoomScalePageLayoutView="0" workbookViewId="0" topLeftCell="A1">
      <selection activeCell="G7" sqref="G7"/>
    </sheetView>
  </sheetViews>
  <sheetFormatPr defaultColWidth="9.140625" defaultRowHeight="15"/>
  <cols>
    <col min="1" max="1" width="2.28125" style="0" customWidth="1"/>
    <col min="2" max="2" width="45.8515625" style="0" customWidth="1"/>
    <col min="3" max="3" width="11.28125" style="0" customWidth="1"/>
    <col min="4" max="4" width="13.28125" style="0" customWidth="1"/>
    <col min="9" max="9" width="10.7109375" style="0" customWidth="1"/>
  </cols>
  <sheetData>
    <row r="1" spans="1:10" ht="15">
      <c r="A1" s="13" t="s">
        <v>680</v>
      </c>
      <c r="B1" s="12"/>
      <c r="C1" s="12"/>
      <c r="D1" s="12"/>
      <c r="E1" s="12"/>
      <c r="F1" s="12"/>
      <c r="G1" s="12"/>
      <c r="H1" s="12"/>
      <c r="I1" s="12"/>
      <c r="J1" s="12"/>
    </row>
    <row r="2" spans="1:10" ht="15.75" thickBot="1">
      <c r="A2" s="14" t="s">
        <v>551</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thickBot="1">
      <c r="A5" s="295"/>
      <c r="B5" s="41" t="s">
        <v>12</v>
      </c>
      <c r="C5" s="42" t="s">
        <v>13</v>
      </c>
      <c r="D5" s="285"/>
      <c r="E5" s="285"/>
      <c r="F5" s="285"/>
      <c r="G5" s="285"/>
      <c r="H5" s="285"/>
      <c r="I5" s="285"/>
      <c r="J5" s="285"/>
    </row>
    <row r="6" spans="1:10" ht="95.25" customHeight="1" thickBot="1">
      <c r="A6" s="41">
        <v>1</v>
      </c>
      <c r="B6" s="43" t="s">
        <v>677</v>
      </c>
      <c r="C6" s="17"/>
      <c r="D6" s="15"/>
      <c r="E6" s="44" t="s">
        <v>21</v>
      </c>
      <c r="F6" s="45">
        <v>50</v>
      </c>
      <c r="G6" s="15">
        <f>D6*F6</f>
        <v>0</v>
      </c>
      <c r="H6" s="15"/>
      <c r="I6" s="15">
        <f>G6*1.08</f>
        <v>0</v>
      </c>
      <c r="J6" s="17"/>
    </row>
    <row r="7" spans="1:10" ht="161.25" customHeight="1" thickBot="1">
      <c r="A7" s="41">
        <v>2</v>
      </c>
      <c r="B7" s="43" t="s">
        <v>678</v>
      </c>
      <c r="C7" s="17"/>
      <c r="D7" s="15"/>
      <c r="E7" s="44" t="s">
        <v>21</v>
      </c>
      <c r="F7" s="45">
        <v>100</v>
      </c>
      <c r="G7" s="15">
        <f>D7*F7</f>
        <v>0</v>
      </c>
      <c r="H7" s="15"/>
      <c r="I7" s="15">
        <f>G7*1.08</f>
        <v>0</v>
      </c>
      <c r="J7" s="17"/>
    </row>
    <row r="8" spans="1:10" ht="26.25" customHeight="1" thickBot="1">
      <c r="A8" s="286" t="s">
        <v>679</v>
      </c>
      <c r="B8" s="287"/>
      <c r="C8" s="287"/>
      <c r="D8" s="287"/>
      <c r="E8" s="287"/>
      <c r="F8" s="287"/>
      <c r="G8" s="287"/>
      <c r="H8" s="287"/>
      <c r="I8" s="287"/>
      <c r="J8" s="288"/>
    </row>
    <row r="9" spans="1:10" ht="15.75" thickBot="1">
      <c r="A9" s="289"/>
      <c r="B9" s="290"/>
      <c r="C9" s="290"/>
      <c r="D9" s="290"/>
      <c r="E9" s="291"/>
      <c r="F9" s="16" t="s">
        <v>17</v>
      </c>
      <c r="G9" s="15">
        <f>SUM(G6:G7)</f>
        <v>0</v>
      </c>
      <c r="H9" s="15"/>
      <c r="I9" s="15">
        <f>G9*1.08</f>
        <v>0</v>
      </c>
      <c r="J9" s="17"/>
    </row>
  </sheetData>
  <sheetProtection/>
  <mergeCells count="12">
    <mergeCell ref="B3:C3"/>
    <mergeCell ref="A4:A5"/>
    <mergeCell ref="B4:C4"/>
    <mergeCell ref="D4:D5"/>
    <mergeCell ref="E4:E5"/>
    <mergeCell ref="F4:F5"/>
    <mergeCell ref="G4:G5"/>
    <mergeCell ref="H4:H5"/>
    <mergeCell ref="I4:I5"/>
    <mergeCell ref="J4:J5"/>
    <mergeCell ref="A8:J8"/>
    <mergeCell ref="A9:E9"/>
  </mergeCells>
  <printOptions/>
  <pageMargins left="0.7" right="0.7" top="0.75" bottom="0.75" header="0.3" footer="0.3"/>
  <pageSetup orientation="landscape" paperSize="9" r:id="rId1"/>
</worksheet>
</file>

<file path=xl/worksheets/sheet52.xml><?xml version="1.0" encoding="utf-8"?>
<worksheet xmlns="http://schemas.openxmlformats.org/spreadsheetml/2006/main" xmlns:r="http://schemas.openxmlformats.org/officeDocument/2006/relationships">
  <sheetPr>
    <tabColor rgb="FF00B050"/>
  </sheetPr>
  <dimension ref="A1:J10"/>
  <sheetViews>
    <sheetView zoomScalePageLayoutView="0" workbookViewId="0" topLeftCell="A1">
      <selection activeCell="H14" sqref="H14"/>
    </sheetView>
  </sheetViews>
  <sheetFormatPr defaultColWidth="9.140625" defaultRowHeight="15"/>
  <cols>
    <col min="2" max="2" width="52.28125" style="0" customWidth="1"/>
    <col min="3" max="3" width="11.140625" style="0" customWidth="1"/>
    <col min="4" max="4" width="12.57421875" style="0" customWidth="1"/>
    <col min="5" max="6" width="4.8515625" style="0" customWidth="1"/>
    <col min="7" max="7" width="8.57421875" style="0" customWidth="1"/>
    <col min="8" max="8" width="7.140625" style="0" customWidth="1"/>
    <col min="9" max="9" width="10.421875" style="0" customWidth="1"/>
  </cols>
  <sheetData>
    <row r="1" spans="1:10" ht="15">
      <c r="A1" s="13" t="s">
        <v>681</v>
      </c>
      <c r="B1" s="12"/>
      <c r="C1" s="12"/>
      <c r="D1" s="12"/>
      <c r="E1" s="12"/>
      <c r="F1" s="12"/>
      <c r="G1" s="12"/>
      <c r="H1" s="12"/>
      <c r="I1" s="12"/>
      <c r="J1" s="12"/>
    </row>
    <row r="2" spans="1:10" ht="15.75" thickBot="1">
      <c r="A2" s="14" t="s">
        <v>552</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thickBot="1">
      <c r="A5" s="295"/>
      <c r="B5" s="41" t="s">
        <v>12</v>
      </c>
      <c r="C5" s="42" t="s">
        <v>13</v>
      </c>
      <c r="D5" s="285"/>
      <c r="E5" s="285"/>
      <c r="F5" s="285"/>
      <c r="G5" s="285"/>
      <c r="H5" s="285"/>
      <c r="I5" s="285"/>
      <c r="J5" s="285"/>
    </row>
    <row r="6" spans="1:10" ht="51.75" thickBot="1">
      <c r="A6" s="172">
        <v>1</v>
      </c>
      <c r="B6" s="44" t="s">
        <v>553</v>
      </c>
      <c r="C6" s="42"/>
      <c r="D6" s="171"/>
      <c r="E6" s="44" t="s">
        <v>21</v>
      </c>
      <c r="F6" s="171">
        <v>5</v>
      </c>
      <c r="G6" s="15">
        <f>D6*F6</f>
        <v>0</v>
      </c>
      <c r="H6" s="171"/>
      <c r="I6" s="15">
        <f>G6*1.08</f>
        <v>0</v>
      </c>
      <c r="J6" s="171"/>
    </row>
    <row r="7" spans="1:10" ht="51.75" thickBot="1">
      <c r="A7" s="172">
        <v>2</v>
      </c>
      <c r="B7" s="44" t="s">
        <v>554</v>
      </c>
      <c r="C7" s="42"/>
      <c r="D7" s="171"/>
      <c r="E7" s="44" t="s">
        <v>21</v>
      </c>
      <c r="F7" s="171">
        <v>15</v>
      </c>
      <c r="G7" s="15">
        <f>D7*F7</f>
        <v>0</v>
      </c>
      <c r="H7" s="171"/>
      <c r="I7" s="15">
        <f>G7*1.08</f>
        <v>0</v>
      </c>
      <c r="J7" s="171"/>
    </row>
    <row r="8" spans="1:10" ht="75" customHeight="1" thickBot="1">
      <c r="A8" s="41">
        <v>3</v>
      </c>
      <c r="B8" s="44" t="s">
        <v>555</v>
      </c>
      <c r="C8" s="17"/>
      <c r="D8" s="15"/>
      <c r="E8" s="44" t="s">
        <v>21</v>
      </c>
      <c r="F8" s="45">
        <v>20</v>
      </c>
      <c r="G8" s="15">
        <f>D8*F8</f>
        <v>0</v>
      </c>
      <c r="H8" s="15"/>
      <c r="I8" s="15">
        <f>G8*1.08</f>
        <v>0</v>
      </c>
      <c r="J8" s="17"/>
    </row>
    <row r="9" spans="1:10" ht="36" customHeight="1" thickBot="1">
      <c r="A9" s="286" t="s">
        <v>310</v>
      </c>
      <c r="B9" s="287"/>
      <c r="C9" s="287"/>
      <c r="D9" s="287"/>
      <c r="E9" s="287"/>
      <c r="F9" s="287"/>
      <c r="G9" s="287"/>
      <c r="H9" s="287"/>
      <c r="I9" s="287"/>
      <c r="J9" s="288"/>
    </row>
    <row r="10" spans="1:10" ht="26.25" thickBot="1">
      <c r="A10" s="289"/>
      <c r="B10" s="290"/>
      <c r="C10" s="290"/>
      <c r="D10" s="290"/>
      <c r="E10" s="291"/>
      <c r="F10" s="16" t="s">
        <v>17</v>
      </c>
      <c r="G10" s="15">
        <f>SUM(G6:G8)</f>
        <v>0</v>
      </c>
      <c r="H10" s="15"/>
      <c r="I10" s="15">
        <f>SUM(I6:I8)</f>
        <v>0</v>
      </c>
      <c r="J10" s="17"/>
    </row>
  </sheetData>
  <sheetProtection/>
  <mergeCells count="12">
    <mergeCell ref="B3:C3"/>
    <mergeCell ref="A4:A5"/>
    <mergeCell ref="B4:C4"/>
    <mergeCell ref="D4:D5"/>
    <mergeCell ref="E4:E5"/>
    <mergeCell ref="F4:F5"/>
    <mergeCell ref="G4:G5"/>
    <mergeCell ref="H4:H5"/>
    <mergeCell ref="I4:I5"/>
    <mergeCell ref="J4:J5"/>
    <mergeCell ref="A9:J9"/>
    <mergeCell ref="A10:E10"/>
  </mergeCells>
  <printOptions/>
  <pageMargins left="0.7" right="0.7" top="0.75" bottom="0.75" header="0.3" footer="0.3"/>
  <pageSetup orientation="landscape" paperSize="9" r:id="rId1"/>
</worksheet>
</file>

<file path=xl/worksheets/sheet53.xml><?xml version="1.0" encoding="utf-8"?>
<worksheet xmlns="http://schemas.openxmlformats.org/spreadsheetml/2006/main" xmlns:r="http://schemas.openxmlformats.org/officeDocument/2006/relationships">
  <sheetPr>
    <tabColor rgb="FF00B050"/>
  </sheetPr>
  <dimension ref="A1:J8"/>
  <sheetViews>
    <sheetView zoomScalePageLayoutView="0" workbookViewId="0" topLeftCell="A1">
      <selection activeCell="G10" sqref="G10"/>
    </sheetView>
  </sheetViews>
  <sheetFormatPr defaultColWidth="9.140625" defaultRowHeight="15"/>
  <cols>
    <col min="1" max="1" width="3.00390625" style="0" customWidth="1"/>
    <col min="2" max="2" width="51.00390625" style="0" customWidth="1"/>
    <col min="3" max="3" width="10.00390625" style="0" customWidth="1"/>
    <col min="4" max="4" width="12.7109375" style="0" customWidth="1"/>
    <col min="5" max="5" width="5.7109375" style="0" customWidth="1"/>
    <col min="9" max="9" width="11.7109375" style="0" customWidth="1"/>
  </cols>
  <sheetData>
    <row r="1" spans="1:10" ht="15">
      <c r="A1" s="13" t="s">
        <v>682</v>
      </c>
      <c r="B1" s="12"/>
      <c r="C1" s="12"/>
      <c r="D1" s="12"/>
      <c r="E1" s="12"/>
      <c r="F1" s="12"/>
      <c r="G1" s="12"/>
      <c r="H1" s="12"/>
      <c r="I1" s="12"/>
      <c r="J1" s="12"/>
    </row>
    <row r="2" spans="1:10" ht="15.75" thickBot="1">
      <c r="A2" s="14" t="s">
        <v>556</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15.75" thickBot="1">
      <c r="A4" s="294"/>
      <c r="B4" s="296" t="s">
        <v>7</v>
      </c>
      <c r="C4" s="297"/>
      <c r="D4" s="284" t="s">
        <v>205</v>
      </c>
      <c r="E4" s="284" t="s">
        <v>8</v>
      </c>
      <c r="F4" s="284" t="s">
        <v>9</v>
      </c>
      <c r="G4" s="284" t="s">
        <v>206</v>
      </c>
      <c r="H4" s="284" t="s">
        <v>10</v>
      </c>
      <c r="I4" s="284" t="s">
        <v>207</v>
      </c>
      <c r="J4" s="284" t="s">
        <v>11</v>
      </c>
    </row>
    <row r="5" spans="1:10" ht="26.25" customHeight="1" thickBot="1">
      <c r="A5" s="295"/>
      <c r="B5" s="41" t="s">
        <v>12</v>
      </c>
      <c r="C5" s="42" t="s">
        <v>13</v>
      </c>
      <c r="D5" s="285"/>
      <c r="E5" s="285"/>
      <c r="F5" s="285"/>
      <c r="G5" s="285"/>
      <c r="H5" s="285"/>
      <c r="I5" s="285"/>
      <c r="J5" s="285"/>
    </row>
    <row r="6" spans="1:10" ht="110.25" customHeight="1" thickBot="1">
      <c r="A6" s="41">
        <v>1</v>
      </c>
      <c r="B6" s="43" t="s">
        <v>557</v>
      </c>
      <c r="C6" s="17"/>
      <c r="D6" s="15"/>
      <c r="E6" s="44" t="s">
        <v>21</v>
      </c>
      <c r="F6" s="45">
        <v>30</v>
      </c>
      <c r="G6" s="15">
        <f>D6*F6</f>
        <v>0</v>
      </c>
      <c r="H6" s="15"/>
      <c r="I6" s="15">
        <f>G6*1.08</f>
        <v>0</v>
      </c>
      <c r="J6" s="17"/>
    </row>
    <row r="7" spans="1:10" ht="31.5" customHeight="1" thickBot="1">
      <c r="A7" s="286" t="s">
        <v>310</v>
      </c>
      <c r="B7" s="287"/>
      <c r="C7" s="287"/>
      <c r="D7" s="287"/>
      <c r="E7" s="287"/>
      <c r="F7" s="287"/>
      <c r="G7" s="287"/>
      <c r="H7" s="287"/>
      <c r="I7" s="287"/>
      <c r="J7" s="288"/>
    </row>
    <row r="8" spans="1:10" ht="15.75" thickBot="1">
      <c r="A8" s="289"/>
      <c r="B8" s="290"/>
      <c r="C8" s="290"/>
      <c r="D8" s="290"/>
      <c r="E8" s="291"/>
      <c r="F8" s="16" t="s">
        <v>17</v>
      </c>
      <c r="G8" s="15">
        <f>SUM(G6:G6)</f>
        <v>0</v>
      </c>
      <c r="H8" s="15"/>
      <c r="I8" s="15">
        <f>SUM(I6)</f>
        <v>0</v>
      </c>
      <c r="J8" s="17"/>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orientation="landscape" paperSize="9" r:id="rId1"/>
</worksheet>
</file>

<file path=xl/worksheets/sheet54.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1">
      <selection activeCell="J13" sqref="J13"/>
    </sheetView>
  </sheetViews>
  <sheetFormatPr defaultColWidth="9.140625" defaultRowHeight="15"/>
  <cols>
    <col min="1" max="1" width="2.421875" style="0" customWidth="1"/>
    <col min="2" max="2" width="36.7109375" style="0" customWidth="1"/>
    <col min="3" max="3" width="10.7109375" style="0" customWidth="1"/>
    <col min="4" max="4" width="13.7109375" style="0" customWidth="1"/>
    <col min="5" max="5" width="6.140625" style="0" customWidth="1"/>
    <col min="6" max="6" width="6.7109375" style="0" customWidth="1"/>
    <col min="7" max="7" width="11.71093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684</v>
      </c>
      <c r="B3" s="47"/>
      <c r="C3" s="47"/>
      <c r="D3" s="47"/>
      <c r="E3" s="47"/>
      <c r="F3" s="47"/>
      <c r="G3" s="47"/>
      <c r="H3" s="47"/>
      <c r="I3" s="47"/>
      <c r="J3" s="47"/>
    </row>
    <row r="4" spans="1:10" ht="15.75" thickBot="1">
      <c r="A4" s="14" t="s">
        <v>558</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 customHeight="1" thickBot="1">
      <c r="A7" s="295"/>
      <c r="B7" s="41" t="s">
        <v>12</v>
      </c>
      <c r="C7" s="42" t="s">
        <v>13</v>
      </c>
      <c r="D7" s="285"/>
      <c r="E7" s="285"/>
      <c r="F7" s="285"/>
      <c r="G7" s="285"/>
      <c r="H7" s="285"/>
      <c r="I7" s="285"/>
      <c r="J7" s="285"/>
    </row>
    <row r="8" spans="1:10" ht="177" customHeight="1" thickBot="1">
      <c r="A8" s="41">
        <v>1</v>
      </c>
      <c r="B8" s="62" t="s">
        <v>559</v>
      </c>
      <c r="C8" s="17"/>
      <c r="D8" s="15"/>
      <c r="E8" s="44" t="s">
        <v>21</v>
      </c>
      <c r="F8" s="45">
        <v>100</v>
      </c>
      <c r="G8" s="15">
        <f>PRODUCT(D8*F8)</f>
        <v>0</v>
      </c>
      <c r="H8" s="15">
        <f>G8*0.08</f>
        <v>0</v>
      </c>
      <c r="I8" s="15">
        <f>G8*1.08</f>
        <v>0</v>
      </c>
      <c r="J8" s="17"/>
    </row>
    <row r="9" spans="1:10" ht="18.75" customHeight="1" thickBot="1">
      <c r="A9" s="416"/>
      <c r="B9" s="344"/>
      <c r="C9" s="344"/>
      <c r="D9" s="344"/>
      <c r="E9" s="344"/>
      <c r="F9" s="344"/>
      <c r="G9" s="344"/>
      <c r="H9" s="344"/>
      <c r="I9" s="344"/>
      <c r="J9" s="345"/>
    </row>
    <row r="10" spans="1:10" ht="26.25" thickBot="1">
      <c r="A10" s="289"/>
      <c r="B10" s="290"/>
      <c r="C10" s="290"/>
      <c r="D10" s="290"/>
      <c r="E10" s="291"/>
      <c r="F10" s="16" t="s">
        <v>17</v>
      </c>
      <c r="G10" s="15">
        <f>SUM(G8:G8)</f>
        <v>0</v>
      </c>
      <c r="H10" s="15"/>
      <c r="I10" s="15">
        <f>SUM(I8:I8)</f>
        <v>0</v>
      </c>
      <c r="J10" s="17"/>
    </row>
    <row r="11" spans="1:10" ht="15">
      <c r="A11" s="47"/>
      <c r="B11" s="47"/>
      <c r="C11" s="47"/>
      <c r="D11" s="47"/>
      <c r="E11" s="47"/>
      <c r="F11" s="47"/>
      <c r="G11" s="47"/>
      <c r="H11" s="47"/>
      <c r="I11" s="47"/>
      <c r="J11" s="47"/>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orientation="landscape" paperSize="9" r:id="rId1"/>
</worksheet>
</file>

<file path=xl/worksheets/sheet55.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1">
      <selection activeCell="D14" sqref="D14"/>
    </sheetView>
  </sheetViews>
  <sheetFormatPr defaultColWidth="9.140625" defaultRowHeight="15"/>
  <cols>
    <col min="1" max="1" width="2.28125" style="0" customWidth="1"/>
    <col min="2" max="2" width="41.28125" style="0" customWidth="1"/>
    <col min="3" max="3" width="11.7109375" style="0" customWidth="1"/>
    <col min="4" max="4" width="12.28125" style="0" customWidth="1"/>
    <col min="5" max="5" width="5.57421875" style="0" customWidth="1"/>
    <col min="6" max="6" width="6.8515625" style="0" customWidth="1"/>
    <col min="7" max="7" width="11.00390625" style="0" customWidth="1"/>
    <col min="9" max="9" width="10.57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685</v>
      </c>
      <c r="B3" s="47"/>
      <c r="C3" s="47"/>
      <c r="D3" s="47"/>
      <c r="E3" s="47"/>
      <c r="F3" s="47"/>
      <c r="G3" s="47"/>
      <c r="H3" s="47"/>
      <c r="I3" s="47"/>
      <c r="J3" s="47"/>
    </row>
    <row r="4" spans="1:10" ht="15.75" thickBot="1">
      <c r="A4" s="14" t="s">
        <v>560</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 customHeight="1" thickBot="1">
      <c r="A7" s="295"/>
      <c r="B7" s="41" t="s">
        <v>12</v>
      </c>
      <c r="C7" s="42" t="s">
        <v>13</v>
      </c>
      <c r="D7" s="285"/>
      <c r="E7" s="285"/>
      <c r="F7" s="285"/>
      <c r="G7" s="285"/>
      <c r="H7" s="285"/>
      <c r="I7" s="285"/>
      <c r="J7" s="285"/>
    </row>
    <row r="8" spans="1:10" ht="155.25" customHeight="1" thickBot="1">
      <c r="A8" s="41">
        <v>1</v>
      </c>
      <c r="B8" s="62" t="s">
        <v>561</v>
      </c>
      <c r="C8" s="17"/>
      <c r="D8" s="15"/>
      <c r="E8" s="44" t="s">
        <v>21</v>
      </c>
      <c r="F8" s="45">
        <v>200</v>
      </c>
      <c r="G8" s="15">
        <f>PRODUCT(D8*F8)</f>
        <v>0</v>
      </c>
      <c r="H8" s="15">
        <f>G8*0.08</f>
        <v>0</v>
      </c>
      <c r="I8" s="15">
        <f>G8*1.08</f>
        <v>0</v>
      </c>
      <c r="J8" s="17"/>
    </row>
    <row r="9" spans="1:10" ht="18.75" customHeight="1" thickBot="1">
      <c r="A9" s="416"/>
      <c r="B9" s="344"/>
      <c r="C9" s="344"/>
      <c r="D9" s="344"/>
      <c r="E9" s="344"/>
      <c r="F9" s="344"/>
      <c r="G9" s="344"/>
      <c r="H9" s="344"/>
      <c r="I9" s="344"/>
      <c r="J9" s="345"/>
    </row>
    <row r="10" spans="1:10" ht="26.25" thickBot="1">
      <c r="A10" s="289"/>
      <c r="B10" s="290"/>
      <c r="C10" s="290"/>
      <c r="D10" s="290"/>
      <c r="E10" s="291"/>
      <c r="F10" s="16" t="s">
        <v>17</v>
      </c>
      <c r="G10" s="15">
        <f>SUM(G8:G8)</f>
        <v>0</v>
      </c>
      <c r="H10" s="15"/>
      <c r="I10" s="15">
        <f>SUM(I8:I8)</f>
        <v>0</v>
      </c>
      <c r="J10" s="17"/>
    </row>
    <row r="11" spans="1:10" ht="15">
      <c r="A11" s="47"/>
      <c r="B11" s="47"/>
      <c r="C11" s="47"/>
      <c r="D11" s="47"/>
      <c r="E11" s="47"/>
      <c r="F11" s="47"/>
      <c r="G11" s="47"/>
      <c r="H11" s="47"/>
      <c r="I11" s="47"/>
      <c r="J11" s="47"/>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orientation="landscape" paperSize="9" r:id="rId1"/>
</worksheet>
</file>

<file path=xl/worksheets/sheet56.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1">
      <selection activeCell="G18" sqref="G18"/>
    </sheetView>
  </sheetViews>
  <sheetFormatPr defaultColWidth="9.140625" defaultRowHeight="15"/>
  <cols>
    <col min="1" max="1" width="1.7109375" style="0" customWidth="1"/>
    <col min="2" max="2" width="36.28125" style="0" customWidth="1"/>
    <col min="3" max="3" width="11.140625" style="0" customWidth="1"/>
    <col min="4" max="4" width="14.28125" style="0" customWidth="1"/>
    <col min="5" max="5" width="4.57421875" style="0" customWidth="1"/>
    <col min="6" max="6" width="7.28125" style="0" customWidth="1"/>
    <col min="7" max="7" width="10.57421875" style="0" customWidth="1"/>
    <col min="9" max="9" width="9.71093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687</v>
      </c>
      <c r="B3" s="47"/>
      <c r="C3" s="47"/>
      <c r="D3" s="47"/>
      <c r="E3" s="47"/>
      <c r="F3" s="47"/>
      <c r="G3" s="47"/>
      <c r="H3" s="47"/>
      <c r="I3" s="47"/>
      <c r="J3" s="47"/>
    </row>
    <row r="4" spans="1:10" ht="15.75" thickBot="1">
      <c r="A4" s="14" t="s">
        <v>562</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0" customHeight="1" thickBot="1">
      <c r="A7" s="295"/>
      <c r="B7" s="41" t="s">
        <v>12</v>
      </c>
      <c r="C7" s="42" t="s">
        <v>13</v>
      </c>
      <c r="D7" s="285"/>
      <c r="E7" s="285"/>
      <c r="F7" s="285"/>
      <c r="G7" s="285"/>
      <c r="H7" s="285"/>
      <c r="I7" s="285"/>
      <c r="J7" s="285"/>
    </row>
    <row r="8" spans="1:10" ht="138" customHeight="1" thickBot="1">
      <c r="A8" s="41">
        <v>1</v>
      </c>
      <c r="B8" s="62" t="s">
        <v>686</v>
      </c>
      <c r="C8" s="17"/>
      <c r="D8" s="15"/>
      <c r="E8" s="44" t="s">
        <v>21</v>
      </c>
      <c r="F8" s="45">
        <v>400</v>
      </c>
      <c r="G8" s="15">
        <f>PRODUCT(D8*F8)</f>
        <v>0</v>
      </c>
      <c r="H8" s="15">
        <f>G8*0.08</f>
        <v>0</v>
      </c>
      <c r="I8" s="15">
        <f>G8*1.08</f>
        <v>0</v>
      </c>
      <c r="J8" s="17"/>
    </row>
    <row r="9" spans="1:10" ht="18.75" customHeight="1" thickBot="1">
      <c r="A9" s="416"/>
      <c r="B9" s="344"/>
      <c r="C9" s="344"/>
      <c r="D9" s="344"/>
      <c r="E9" s="344"/>
      <c r="F9" s="344"/>
      <c r="G9" s="344"/>
      <c r="H9" s="344"/>
      <c r="I9" s="344"/>
      <c r="J9" s="345"/>
    </row>
    <row r="10" spans="1:10" ht="26.25" thickBot="1">
      <c r="A10" s="289"/>
      <c r="B10" s="290"/>
      <c r="C10" s="290"/>
      <c r="D10" s="290"/>
      <c r="E10" s="291"/>
      <c r="F10" s="16" t="s">
        <v>17</v>
      </c>
      <c r="G10" s="15">
        <f>SUM(G8:G8)</f>
        <v>0</v>
      </c>
      <c r="H10" s="15"/>
      <c r="I10" s="15">
        <f>SUM(I8:I8)</f>
        <v>0</v>
      </c>
      <c r="J10" s="17"/>
    </row>
    <row r="11" spans="1:10" ht="15">
      <c r="A11" s="47"/>
      <c r="B11" s="47"/>
      <c r="C11" s="47"/>
      <c r="D11" s="47"/>
      <c r="E11" s="47"/>
      <c r="F11" s="47"/>
      <c r="G11" s="47"/>
      <c r="H11" s="47"/>
      <c r="I11" s="47"/>
      <c r="J11" s="47"/>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orientation="landscape" paperSize="9" r:id="rId1"/>
</worksheet>
</file>

<file path=xl/worksheets/sheet57.xml><?xml version="1.0" encoding="utf-8"?>
<worksheet xmlns="http://schemas.openxmlformats.org/spreadsheetml/2006/main" xmlns:r="http://schemas.openxmlformats.org/officeDocument/2006/relationships">
  <sheetPr>
    <tabColor rgb="FF00B050"/>
  </sheetPr>
  <dimension ref="A1:J13"/>
  <sheetViews>
    <sheetView zoomScalePageLayoutView="0" workbookViewId="0" topLeftCell="A4">
      <selection activeCell="D17" sqref="D17"/>
    </sheetView>
  </sheetViews>
  <sheetFormatPr defaultColWidth="9.140625" defaultRowHeight="15"/>
  <cols>
    <col min="1" max="1" width="2.421875" style="0" customWidth="1"/>
    <col min="2" max="2" width="58.7109375" style="0" customWidth="1"/>
    <col min="3" max="3" width="10.28125" style="0" customWidth="1"/>
    <col min="4" max="4" width="11.7109375" style="0" customWidth="1"/>
    <col min="5" max="5" width="4.00390625" style="0" customWidth="1"/>
    <col min="6" max="6" width="5.140625" style="0" customWidth="1"/>
    <col min="7" max="7" width="8.28125" style="0" customWidth="1"/>
    <col min="8" max="8" width="6.7109375" style="0" customWidth="1"/>
    <col min="9" max="9" width="8.140625" style="0" customWidth="1"/>
    <col min="10" max="10" width="14.7109375" style="0" customWidth="1"/>
  </cols>
  <sheetData>
    <row r="1" spans="1:10" ht="15">
      <c r="A1" s="351" t="s">
        <v>688</v>
      </c>
      <c r="B1" s="351"/>
      <c r="C1" s="12"/>
      <c r="D1" s="12"/>
      <c r="E1" s="12"/>
      <c r="F1" s="12"/>
      <c r="G1" s="12"/>
      <c r="H1" s="12"/>
      <c r="I1" s="12"/>
      <c r="J1" s="12"/>
    </row>
    <row r="2" spans="1:10" ht="15.75" thickBot="1">
      <c r="A2" s="14" t="s">
        <v>568</v>
      </c>
      <c r="B2" s="12"/>
      <c r="C2" s="12"/>
      <c r="D2" s="12"/>
      <c r="E2" s="12"/>
      <c r="F2" s="12"/>
      <c r="G2" s="12"/>
      <c r="H2" s="12"/>
      <c r="I2" s="12"/>
      <c r="J2" s="12"/>
    </row>
    <row r="3" spans="1:10" ht="15.75" thickBot="1">
      <c r="A3" s="15"/>
      <c r="B3" s="292"/>
      <c r="C3" s="293"/>
      <c r="D3" s="41" t="s">
        <v>0</v>
      </c>
      <c r="E3" s="41" t="s">
        <v>1</v>
      </c>
      <c r="F3" s="41" t="s">
        <v>2</v>
      </c>
      <c r="G3" s="41" t="s">
        <v>3</v>
      </c>
      <c r="H3" s="41" t="s">
        <v>4</v>
      </c>
      <c r="I3" s="41" t="s">
        <v>5</v>
      </c>
      <c r="J3" s="41" t="s">
        <v>6</v>
      </c>
    </row>
    <row r="4" spans="1:10" ht="21.75" customHeight="1" thickBot="1">
      <c r="A4" s="294"/>
      <c r="B4" s="296" t="s">
        <v>7</v>
      </c>
      <c r="C4" s="297"/>
      <c r="D4" s="284" t="s">
        <v>117</v>
      </c>
      <c r="E4" s="284" t="s">
        <v>8</v>
      </c>
      <c r="F4" s="284" t="s">
        <v>9</v>
      </c>
      <c r="G4" s="284" t="s">
        <v>116</v>
      </c>
      <c r="H4" s="284" t="s">
        <v>10</v>
      </c>
      <c r="I4" s="284" t="s">
        <v>115</v>
      </c>
      <c r="J4" s="284" t="s">
        <v>11</v>
      </c>
    </row>
    <row r="5" spans="1:10" ht="27" customHeight="1" thickBot="1">
      <c r="A5" s="295"/>
      <c r="B5" s="41" t="s">
        <v>12</v>
      </c>
      <c r="C5" s="42" t="s">
        <v>13</v>
      </c>
      <c r="D5" s="285"/>
      <c r="E5" s="285"/>
      <c r="F5" s="285"/>
      <c r="G5" s="285"/>
      <c r="H5" s="285"/>
      <c r="I5" s="285"/>
      <c r="J5" s="285"/>
    </row>
    <row r="6" spans="1:10" ht="81" customHeight="1" thickBot="1">
      <c r="A6" s="41">
        <v>1</v>
      </c>
      <c r="B6" s="258" t="s">
        <v>569</v>
      </c>
      <c r="C6" s="17"/>
      <c r="D6" s="49"/>
      <c r="E6" s="44" t="s">
        <v>21</v>
      </c>
      <c r="F6" s="86">
        <v>90</v>
      </c>
      <c r="G6" s="15">
        <f aca="true" t="shared" si="0" ref="G6:G11">PRODUCT(D6*F6)</f>
        <v>0</v>
      </c>
      <c r="H6" s="15"/>
      <c r="I6" s="15">
        <f aca="true" t="shared" si="1" ref="I6:I11">G6*1.08</f>
        <v>0</v>
      </c>
      <c r="J6" s="17"/>
    </row>
    <row r="7" spans="1:10" ht="107.25" customHeight="1" thickBot="1">
      <c r="A7" s="41">
        <v>2</v>
      </c>
      <c r="B7" s="265" t="s">
        <v>570</v>
      </c>
      <c r="C7" s="17"/>
      <c r="D7" s="49"/>
      <c r="E7" s="44" t="s">
        <v>21</v>
      </c>
      <c r="F7" s="86">
        <v>10</v>
      </c>
      <c r="G7" s="15">
        <f t="shared" si="0"/>
        <v>0</v>
      </c>
      <c r="H7" s="15"/>
      <c r="I7" s="15">
        <f t="shared" si="1"/>
        <v>0</v>
      </c>
      <c r="J7" s="17"/>
    </row>
    <row r="8" spans="1:10" ht="48.75" customHeight="1" thickBot="1">
      <c r="A8" s="41">
        <v>3</v>
      </c>
      <c r="B8" s="258" t="s">
        <v>571</v>
      </c>
      <c r="C8" s="17"/>
      <c r="D8" s="49"/>
      <c r="E8" s="44" t="s">
        <v>21</v>
      </c>
      <c r="F8" s="86">
        <v>100</v>
      </c>
      <c r="G8" s="15">
        <f t="shared" si="0"/>
        <v>0</v>
      </c>
      <c r="H8" s="15"/>
      <c r="I8" s="15">
        <f t="shared" si="1"/>
        <v>0</v>
      </c>
      <c r="J8" s="17"/>
    </row>
    <row r="9" spans="1:10" ht="48" customHeight="1" thickBot="1">
      <c r="A9" s="41">
        <v>4</v>
      </c>
      <c r="B9" s="259" t="s">
        <v>572</v>
      </c>
      <c r="C9" s="17"/>
      <c r="D9" s="49"/>
      <c r="E9" s="44" t="s">
        <v>21</v>
      </c>
      <c r="F9" s="86">
        <v>100</v>
      </c>
      <c r="G9" s="15">
        <f t="shared" si="0"/>
        <v>0</v>
      </c>
      <c r="H9" s="15"/>
      <c r="I9" s="15">
        <f t="shared" si="1"/>
        <v>0</v>
      </c>
      <c r="J9" s="17"/>
    </row>
    <row r="10" spans="1:10" ht="12.75" customHeight="1" thickBot="1">
      <c r="A10" s="41">
        <v>5</v>
      </c>
      <c r="B10" s="258" t="s">
        <v>573</v>
      </c>
      <c r="C10" s="17"/>
      <c r="D10" s="49"/>
      <c r="E10" s="269" t="s">
        <v>21</v>
      </c>
      <c r="F10" s="86">
        <v>25</v>
      </c>
      <c r="G10" s="15">
        <f t="shared" si="0"/>
        <v>0</v>
      </c>
      <c r="H10" s="15"/>
      <c r="I10" s="15">
        <f t="shared" si="1"/>
        <v>0</v>
      </c>
      <c r="J10" s="17"/>
    </row>
    <row r="11" spans="1:10" ht="15" customHeight="1" thickBot="1">
      <c r="A11" s="41">
        <v>6</v>
      </c>
      <c r="B11" s="258" t="s">
        <v>574</v>
      </c>
      <c r="C11" s="17"/>
      <c r="D11" s="49"/>
      <c r="E11" s="44" t="s">
        <v>21</v>
      </c>
      <c r="F11" s="86">
        <v>120</v>
      </c>
      <c r="G11" s="15">
        <f t="shared" si="0"/>
        <v>0</v>
      </c>
      <c r="H11" s="15"/>
      <c r="I11" s="15">
        <f t="shared" si="1"/>
        <v>0</v>
      </c>
      <c r="J11" s="17"/>
    </row>
    <row r="12" spans="1:10" ht="15.75" thickBot="1">
      <c r="A12" s="286" t="s">
        <v>16</v>
      </c>
      <c r="B12" s="287"/>
      <c r="C12" s="287"/>
      <c r="D12" s="287"/>
      <c r="E12" s="287"/>
      <c r="F12" s="287"/>
      <c r="G12" s="287"/>
      <c r="H12" s="287"/>
      <c r="I12" s="287"/>
      <c r="J12" s="288"/>
    </row>
    <row r="13" spans="1:10" ht="26.25" thickBot="1">
      <c r="A13" s="289"/>
      <c r="B13" s="290"/>
      <c r="C13" s="290"/>
      <c r="D13" s="290"/>
      <c r="E13" s="291"/>
      <c r="F13" s="16" t="s">
        <v>17</v>
      </c>
      <c r="G13" s="15">
        <f>SUM(G6:G11)</f>
        <v>0</v>
      </c>
      <c r="H13" s="15"/>
      <c r="I13" s="15">
        <f>SUM(I6:I11)</f>
        <v>0</v>
      </c>
      <c r="J13" s="17">
        <f>-+'[1]Pakiet 35'!I11</f>
        <v>0</v>
      </c>
    </row>
  </sheetData>
  <sheetProtection/>
  <mergeCells count="13">
    <mergeCell ref="A1:B1"/>
    <mergeCell ref="B3:C3"/>
    <mergeCell ref="A4:A5"/>
    <mergeCell ref="B4:C4"/>
    <mergeCell ref="D4:D5"/>
    <mergeCell ref="E4:E5"/>
    <mergeCell ref="A13:E13"/>
    <mergeCell ref="F4:F5"/>
    <mergeCell ref="G4:G5"/>
    <mergeCell ref="H4:H5"/>
    <mergeCell ref="I4:I5"/>
    <mergeCell ref="J4:J5"/>
    <mergeCell ref="A12:J12"/>
  </mergeCells>
  <printOptions/>
  <pageMargins left="0.7" right="0.7" top="0.75" bottom="0.75" header="0.3" footer="0.3"/>
  <pageSetup orientation="landscape" paperSize="9" r:id="rId1"/>
</worksheet>
</file>

<file path=xl/worksheets/sheet58.xml><?xml version="1.0" encoding="utf-8"?>
<worksheet xmlns="http://schemas.openxmlformats.org/spreadsheetml/2006/main" xmlns:r="http://schemas.openxmlformats.org/officeDocument/2006/relationships">
  <sheetPr>
    <tabColor rgb="FF00B050"/>
  </sheetPr>
  <dimension ref="A1:J11"/>
  <sheetViews>
    <sheetView zoomScalePageLayoutView="0" workbookViewId="0" topLeftCell="A4">
      <selection activeCell="E13" sqref="E13"/>
    </sheetView>
  </sheetViews>
  <sheetFormatPr defaultColWidth="9.140625" defaultRowHeight="15"/>
  <cols>
    <col min="1" max="1" width="2.00390625" style="0" customWidth="1"/>
    <col min="2" max="2" width="52.57421875" style="0" customWidth="1"/>
    <col min="3" max="3" width="10.28125" style="0" customWidth="1"/>
    <col min="4" max="4" width="11.7109375" style="0" customWidth="1"/>
    <col min="5" max="5" width="4.7109375" style="0" customWidth="1"/>
    <col min="6" max="6" width="7.57421875" style="0" customWidth="1"/>
    <col min="7" max="7" width="10.7109375" style="0" customWidth="1"/>
    <col min="8" max="8" width="6.28125" style="0" customWidth="1"/>
    <col min="9" max="9" width="11.00390625" style="0" customWidth="1"/>
    <col min="10" max="10" width="14.140625" style="0" customWidth="1"/>
  </cols>
  <sheetData>
    <row r="1" spans="1:10" ht="15">
      <c r="A1" s="47"/>
      <c r="B1" s="47"/>
      <c r="C1" s="47"/>
      <c r="D1" s="47"/>
      <c r="E1" s="47"/>
      <c r="F1" s="47"/>
      <c r="G1" s="47"/>
      <c r="H1" s="47"/>
      <c r="I1" s="47"/>
      <c r="J1" s="47"/>
    </row>
    <row r="2" spans="1:10" ht="15">
      <c r="A2" s="13" t="s">
        <v>689</v>
      </c>
      <c r="B2" s="47"/>
      <c r="C2" s="47"/>
      <c r="D2" s="47"/>
      <c r="E2" s="47"/>
      <c r="F2" s="47"/>
      <c r="G2" s="47"/>
      <c r="H2" s="47"/>
      <c r="I2" s="47"/>
      <c r="J2" s="47"/>
    </row>
    <row r="3" spans="1:10" ht="15.75" thickBot="1">
      <c r="A3" s="14" t="s">
        <v>563</v>
      </c>
      <c r="B3" s="47"/>
      <c r="C3" s="47"/>
      <c r="D3" s="47"/>
      <c r="E3" s="47"/>
      <c r="F3" s="47"/>
      <c r="G3" s="47"/>
      <c r="H3" s="47"/>
      <c r="I3" s="47"/>
      <c r="J3" s="47"/>
    </row>
    <row r="4" spans="1:10" ht="15.75" thickBot="1">
      <c r="A4" s="15"/>
      <c r="B4" s="292"/>
      <c r="C4" s="293"/>
      <c r="D4" s="41" t="s">
        <v>0</v>
      </c>
      <c r="E4" s="41" t="s">
        <v>1</v>
      </c>
      <c r="F4" s="41" t="s">
        <v>2</v>
      </c>
      <c r="G4" s="41" t="s">
        <v>3</v>
      </c>
      <c r="H4" s="41" t="s">
        <v>4</v>
      </c>
      <c r="I4" s="41" t="s">
        <v>5</v>
      </c>
      <c r="J4" s="41" t="s">
        <v>6</v>
      </c>
    </row>
    <row r="5" spans="1:10" ht="21.75" customHeight="1" thickBot="1">
      <c r="A5" s="294"/>
      <c r="B5" s="296" t="s">
        <v>7</v>
      </c>
      <c r="C5" s="297"/>
      <c r="D5" s="284" t="s">
        <v>205</v>
      </c>
      <c r="E5" s="284" t="s">
        <v>8</v>
      </c>
      <c r="F5" s="284" t="s">
        <v>9</v>
      </c>
      <c r="G5" s="284" t="s">
        <v>206</v>
      </c>
      <c r="H5" s="284" t="s">
        <v>10</v>
      </c>
      <c r="I5" s="284" t="s">
        <v>207</v>
      </c>
      <c r="J5" s="284" t="s">
        <v>11</v>
      </c>
    </row>
    <row r="6" spans="1:10" ht="39" customHeight="1" thickBot="1">
      <c r="A6" s="295"/>
      <c r="B6" s="41" t="s">
        <v>12</v>
      </c>
      <c r="C6" s="42" t="s">
        <v>13</v>
      </c>
      <c r="D6" s="285"/>
      <c r="E6" s="285"/>
      <c r="F6" s="285"/>
      <c r="G6" s="285"/>
      <c r="H6" s="285"/>
      <c r="I6" s="285"/>
      <c r="J6" s="285"/>
    </row>
    <row r="7" spans="1:10" ht="65.25" customHeight="1" thickBot="1">
      <c r="A7" s="41">
        <v>1</v>
      </c>
      <c r="B7" s="62" t="s">
        <v>564</v>
      </c>
      <c r="C7" s="17"/>
      <c r="D7" s="15"/>
      <c r="E7" s="44" t="s">
        <v>21</v>
      </c>
      <c r="F7" s="45">
        <v>5</v>
      </c>
      <c r="G7" s="15">
        <f>PRODUCT(D7*F7)</f>
        <v>0</v>
      </c>
      <c r="H7" s="15"/>
      <c r="I7" s="15">
        <f>G7*1.08</f>
        <v>0</v>
      </c>
      <c r="J7" s="17"/>
    </row>
    <row r="8" spans="1:10" ht="51" customHeight="1" thickBot="1">
      <c r="A8" s="41">
        <v>2</v>
      </c>
      <c r="B8" s="17" t="s">
        <v>565</v>
      </c>
      <c r="C8" s="17"/>
      <c r="D8" s="15"/>
      <c r="E8" s="44" t="s">
        <v>21</v>
      </c>
      <c r="F8" s="45">
        <v>10</v>
      </c>
      <c r="G8" s="15">
        <f>PRODUCT(D8*F8)</f>
        <v>0</v>
      </c>
      <c r="H8" s="15"/>
      <c r="I8" s="15">
        <f>G8*1.08</f>
        <v>0</v>
      </c>
      <c r="J8" s="17"/>
    </row>
    <row r="9" spans="1:10" ht="45" customHeight="1" thickBot="1">
      <c r="A9" s="41">
        <v>3</v>
      </c>
      <c r="B9" s="17" t="s">
        <v>566</v>
      </c>
      <c r="C9" s="17"/>
      <c r="D9" s="15"/>
      <c r="E9" s="44" t="s">
        <v>21</v>
      </c>
      <c r="F9" s="45">
        <v>100</v>
      </c>
      <c r="G9" s="15">
        <f>PRODUCT(D9*F9)</f>
        <v>0</v>
      </c>
      <c r="H9" s="15"/>
      <c r="I9" s="15">
        <f>G9*1.08</f>
        <v>0</v>
      </c>
      <c r="J9" s="17"/>
    </row>
    <row r="10" spans="1:10" ht="40.5" customHeight="1" thickBot="1">
      <c r="A10" s="41">
        <v>4</v>
      </c>
      <c r="B10" s="17" t="s">
        <v>567</v>
      </c>
      <c r="C10" s="17"/>
      <c r="D10" s="15"/>
      <c r="E10" s="44" t="s">
        <v>21</v>
      </c>
      <c r="F10" s="45">
        <v>100</v>
      </c>
      <c r="G10" s="15">
        <f>PRODUCT(D10*F10)</f>
        <v>0</v>
      </c>
      <c r="H10" s="15"/>
      <c r="I10" s="15">
        <f>G10*1.08</f>
        <v>0</v>
      </c>
      <c r="J10" s="17"/>
    </row>
    <row r="11" spans="1:10" ht="26.25" thickBot="1">
      <c r="A11" s="289"/>
      <c r="B11" s="290"/>
      <c r="C11" s="290"/>
      <c r="D11" s="290"/>
      <c r="E11" s="291"/>
      <c r="F11" s="16" t="s">
        <v>17</v>
      </c>
      <c r="G11" s="15">
        <f>SUM(G7:G10)</f>
        <v>0</v>
      </c>
      <c r="H11" s="15"/>
      <c r="I11" s="15">
        <f>SUM(I7:I10)</f>
        <v>0</v>
      </c>
      <c r="J11" s="17"/>
    </row>
  </sheetData>
  <sheetProtection/>
  <mergeCells count="11">
    <mergeCell ref="F5:F6"/>
    <mergeCell ref="G5:G6"/>
    <mergeCell ref="H5:H6"/>
    <mergeCell ref="I5:I6"/>
    <mergeCell ref="J5:J6"/>
    <mergeCell ref="A11:E11"/>
    <mergeCell ref="B4:C4"/>
    <mergeCell ref="A5:A6"/>
    <mergeCell ref="B5:C5"/>
    <mergeCell ref="D5:D6"/>
    <mergeCell ref="E5:E6"/>
  </mergeCells>
  <printOptions/>
  <pageMargins left="0.7" right="0.7" top="0.75" bottom="0.75" header="0.3" footer="0.3"/>
  <pageSetup orientation="landscape" paperSize="9" r:id="rId1"/>
</worksheet>
</file>

<file path=xl/worksheets/sheet59.xml><?xml version="1.0" encoding="utf-8"?>
<worksheet xmlns="http://schemas.openxmlformats.org/spreadsheetml/2006/main" xmlns:r="http://schemas.openxmlformats.org/officeDocument/2006/relationships">
  <sheetPr>
    <tabColor rgb="FF00B050"/>
  </sheetPr>
  <dimension ref="A1:J14"/>
  <sheetViews>
    <sheetView zoomScalePageLayoutView="0" workbookViewId="0" topLeftCell="A1">
      <selection activeCell="L11" sqref="L11"/>
    </sheetView>
  </sheetViews>
  <sheetFormatPr defaultColWidth="9.140625" defaultRowHeight="15"/>
  <cols>
    <col min="1" max="1" width="2.421875" style="0" customWidth="1"/>
    <col min="2" max="2" width="51.57421875" style="0" customWidth="1"/>
    <col min="3" max="3" width="10.28125" style="0" customWidth="1"/>
    <col min="4" max="4" width="12.28125" style="0" customWidth="1"/>
    <col min="5" max="5" width="4.57421875" style="0" customWidth="1"/>
    <col min="6" max="6" width="8.421875" style="0" customWidth="1"/>
    <col min="7" max="7" width="9.7109375" style="0" customWidth="1"/>
    <col min="8" max="8" width="6.28125" style="0" customWidth="1"/>
    <col min="9" max="9" width="10.28125" style="0" customWidth="1"/>
    <col min="10" max="10" width="13.28125" style="0" customWidth="1"/>
  </cols>
  <sheetData>
    <row r="1" spans="1:10" ht="15">
      <c r="A1" s="47"/>
      <c r="B1" s="47"/>
      <c r="C1" s="47"/>
      <c r="D1" s="47"/>
      <c r="E1" s="47"/>
      <c r="F1" s="47"/>
      <c r="G1" s="47"/>
      <c r="H1" s="47"/>
      <c r="I1" s="47"/>
      <c r="J1" s="47"/>
    </row>
    <row r="2" spans="1:10" ht="15">
      <c r="A2" s="13" t="s">
        <v>690</v>
      </c>
      <c r="B2" s="47"/>
      <c r="C2" s="47"/>
      <c r="D2" s="47"/>
      <c r="E2" s="47"/>
      <c r="F2" s="47"/>
      <c r="G2" s="47"/>
      <c r="H2" s="47"/>
      <c r="I2" s="47"/>
      <c r="J2" s="47"/>
    </row>
    <row r="3" spans="1:10" ht="15.75" thickBot="1">
      <c r="A3" s="14" t="s">
        <v>575</v>
      </c>
      <c r="B3" s="47"/>
      <c r="C3" s="47"/>
      <c r="D3" s="47"/>
      <c r="E3" s="47"/>
      <c r="F3" s="47"/>
      <c r="G3" s="47"/>
      <c r="H3" s="47"/>
      <c r="I3" s="47"/>
      <c r="J3" s="47"/>
    </row>
    <row r="4" spans="1:10" ht="15.75" thickBot="1">
      <c r="A4" s="15"/>
      <c r="B4" s="292"/>
      <c r="C4" s="293"/>
      <c r="D4" s="41" t="s">
        <v>0</v>
      </c>
      <c r="E4" s="41" t="s">
        <v>1</v>
      </c>
      <c r="F4" s="41" t="s">
        <v>2</v>
      </c>
      <c r="G4" s="41" t="s">
        <v>3</v>
      </c>
      <c r="H4" s="41" t="s">
        <v>4</v>
      </c>
      <c r="I4" s="41" t="s">
        <v>5</v>
      </c>
      <c r="J4" s="41" t="s">
        <v>6</v>
      </c>
    </row>
    <row r="5" spans="1:10" ht="21.75" customHeight="1" thickBot="1">
      <c r="A5" s="294"/>
      <c r="B5" s="296" t="s">
        <v>7</v>
      </c>
      <c r="C5" s="297"/>
      <c r="D5" s="284" t="s">
        <v>205</v>
      </c>
      <c r="E5" s="284" t="s">
        <v>8</v>
      </c>
      <c r="F5" s="284" t="s">
        <v>9</v>
      </c>
      <c r="G5" s="284" t="s">
        <v>206</v>
      </c>
      <c r="H5" s="284" t="s">
        <v>10</v>
      </c>
      <c r="I5" s="284" t="s">
        <v>207</v>
      </c>
      <c r="J5" s="284" t="s">
        <v>11</v>
      </c>
    </row>
    <row r="6" spans="1:10" ht="39" customHeight="1" thickBot="1">
      <c r="A6" s="295"/>
      <c r="B6" s="41" t="s">
        <v>12</v>
      </c>
      <c r="C6" s="42" t="s">
        <v>13</v>
      </c>
      <c r="D6" s="285"/>
      <c r="E6" s="285"/>
      <c r="F6" s="285"/>
      <c r="G6" s="285"/>
      <c r="H6" s="285"/>
      <c r="I6" s="285"/>
      <c r="J6" s="285"/>
    </row>
    <row r="7" spans="1:10" ht="150" customHeight="1" thickBot="1">
      <c r="A7" s="41">
        <v>1</v>
      </c>
      <c r="B7" s="259" t="s">
        <v>576</v>
      </c>
      <c r="C7" s="17"/>
      <c r="D7" s="15"/>
      <c r="E7" s="44" t="s">
        <v>21</v>
      </c>
      <c r="F7" s="45">
        <v>300</v>
      </c>
      <c r="G7" s="15">
        <f aca="true" t="shared" si="0" ref="G7:G13">PRODUCT(D7*F7)</f>
        <v>0</v>
      </c>
      <c r="H7" s="15"/>
      <c r="I7" s="15">
        <f aca="true" t="shared" si="1" ref="I7:I13">G7*1.08</f>
        <v>0</v>
      </c>
      <c r="J7" s="17"/>
    </row>
    <row r="8" spans="1:10" ht="36" customHeight="1" thickBot="1">
      <c r="A8" s="41">
        <v>2</v>
      </c>
      <c r="B8" s="259" t="s">
        <v>577</v>
      </c>
      <c r="C8" s="17"/>
      <c r="D8" s="15"/>
      <c r="E8" s="44" t="s">
        <v>21</v>
      </c>
      <c r="F8" s="45">
        <v>3</v>
      </c>
      <c r="G8" s="15">
        <f t="shared" si="0"/>
        <v>0</v>
      </c>
      <c r="H8" s="15"/>
      <c r="I8" s="15">
        <f t="shared" si="1"/>
        <v>0</v>
      </c>
      <c r="J8" s="17"/>
    </row>
    <row r="9" spans="1:10" ht="27" customHeight="1" thickBot="1">
      <c r="A9" s="41">
        <v>3</v>
      </c>
      <c r="B9" s="266" t="s">
        <v>578</v>
      </c>
      <c r="C9" s="17"/>
      <c r="D9" s="15"/>
      <c r="E9" s="44" t="s">
        <v>21</v>
      </c>
      <c r="F9" s="45">
        <v>3</v>
      </c>
      <c r="G9" s="15">
        <f t="shared" si="0"/>
        <v>0</v>
      </c>
      <c r="H9" s="15"/>
      <c r="I9" s="15">
        <f t="shared" si="1"/>
        <v>0</v>
      </c>
      <c r="J9" s="17"/>
    </row>
    <row r="10" spans="1:10" ht="25.5" customHeight="1" thickBot="1">
      <c r="A10" s="41">
        <v>4</v>
      </c>
      <c r="B10" s="266" t="s">
        <v>579</v>
      </c>
      <c r="C10" s="17"/>
      <c r="D10" s="15"/>
      <c r="E10" s="44" t="s">
        <v>21</v>
      </c>
      <c r="F10" s="45">
        <v>3</v>
      </c>
      <c r="G10" s="15">
        <f t="shared" si="0"/>
        <v>0</v>
      </c>
      <c r="H10" s="15"/>
      <c r="I10" s="15">
        <f t="shared" si="1"/>
        <v>0</v>
      </c>
      <c r="J10" s="17"/>
    </row>
    <row r="11" spans="1:10" ht="27" customHeight="1" thickBot="1">
      <c r="A11" s="41">
        <v>5</v>
      </c>
      <c r="B11" s="266" t="s">
        <v>580</v>
      </c>
      <c r="C11" s="17"/>
      <c r="D11" s="15"/>
      <c r="E11" s="44" t="s">
        <v>21</v>
      </c>
      <c r="F11" s="45">
        <v>1</v>
      </c>
      <c r="G11" s="15">
        <f t="shared" si="0"/>
        <v>0</v>
      </c>
      <c r="H11" s="15"/>
      <c r="I11" s="15">
        <f t="shared" si="1"/>
        <v>0</v>
      </c>
      <c r="J11" s="17"/>
    </row>
    <row r="12" spans="1:10" ht="37.5" customHeight="1" thickBot="1">
      <c r="A12" s="41">
        <v>6</v>
      </c>
      <c r="B12" s="266" t="s">
        <v>581</v>
      </c>
      <c r="C12" s="17"/>
      <c r="D12" s="15"/>
      <c r="E12" s="44" t="s">
        <v>21</v>
      </c>
      <c r="F12" s="45">
        <v>1</v>
      </c>
      <c r="G12" s="15">
        <f t="shared" si="0"/>
        <v>0</v>
      </c>
      <c r="H12" s="15"/>
      <c r="I12" s="15">
        <f t="shared" si="1"/>
        <v>0</v>
      </c>
      <c r="J12" s="17"/>
    </row>
    <row r="13" spans="1:10" ht="40.5" customHeight="1" thickBot="1">
      <c r="A13" s="41">
        <v>7</v>
      </c>
      <c r="B13" s="266" t="s">
        <v>582</v>
      </c>
      <c r="C13" s="17"/>
      <c r="D13" s="15"/>
      <c r="E13" s="44" t="s">
        <v>21</v>
      </c>
      <c r="F13" s="45">
        <v>1</v>
      </c>
      <c r="G13" s="15">
        <f t="shared" si="0"/>
        <v>0</v>
      </c>
      <c r="H13" s="15"/>
      <c r="I13" s="15">
        <f t="shared" si="1"/>
        <v>0</v>
      </c>
      <c r="J13" s="17"/>
    </row>
    <row r="14" spans="1:10" ht="15.75" thickBot="1">
      <c r="A14" s="289"/>
      <c r="B14" s="290"/>
      <c r="C14" s="290"/>
      <c r="D14" s="290"/>
      <c r="E14" s="291"/>
      <c r="F14" s="16" t="s">
        <v>17</v>
      </c>
      <c r="G14" s="15">
        <f>SUM(G7:G13)</f>
        <v>0</v>
      </c>
      <c r="H14" s="15"/>
      <c r="I14" s="15">
        <f>SUM(I7:I13)</f>
        <v>0</v>
      </c>
      <c r="J14" s="17"/>
    </row>
  </sheetData>
  <sheetProtection/>
  <mergeCells count="11">
    <mergeCell ref="F5:F6"/>
    <mergeCell ref="G5:G6"/>
    <mergeCell ref="H5:H6"/>
    <mergeCell ref="I5:I6"/>
    <mergeCell ref="J5:J6"/>
    <mergeCell ref="A14:E14"/>
    <mergeCell ref="B4:C4"/>
    <mergeCell ref="A5:A6"/>
    <mergeCell ref="B5:C5"/>
    <mergeCell ref="D5:D6"/>
    <mergeCell ref="E5:E6"/>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J20"/>
  <sheetViews>
    <sheetView view="pageBreakPreview" zoomScale="60" zoomScaleNormal="70" zoomScalePageLayoutView="0" workbookViewId="0" topLeftCell="A1">
      <selection activeCell="J17" sqref="J17"/>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621</v>
      </c>
      <c r="B3" s="47"/>
      <c r="C3" s="47"/>
      <c r="D3" s="47"/>
      <c r="E3" s="47"/>
      <c r="F3" s="47"/>
      <c r="G3" s="47"/>
      <c r="H3" s="47"/>
      <c r="I3" s="47"/>
      <c r="J3" s="47"/>
    </row>
    <row r="4" spans="1:10" ht="15.75" thickBot="1">
      <c r="A4" s="126" t="s">
        <v>384</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105" customHeight="1" thickBot="1">
      <c r="A8" s="284">
        <v>1</v>
      </c>
      <c r="B8" s="130" t="s">
        <v>385</v>
      </c>
      <c r="C8" s="17"/>
      <c r="D8" s="15"/>
      <c r="E8" s="44"/>
      <c r="F8" s="45"/>
      <c r="G8" s="15"/>
      <c r="H8" s="15"/>
      <c r="I8" s="15"/>
      <c r="J8" s="17"/>
    </row>
    <row r="9" spans="1:10" ht="30.75" customHeight="1" thickBot="1">
      <c r="A9" s="298"/>
      <c r="B9" s="131" t="s">
        <v>166</v>
      </c>
      <c r="C9" s="17"/>
      <c r="D9" s="15"/>
      <c r="E9" s="44" t="s">
        <v>14</v>
      </c>
      <c r="F9" s="45">
        <v>20</v>
      </c>
      <c r="G9" s="15"/>
      <c r="H9" s="15"/>
      <c r="I9" s="15"/>
      <c r="J9" s="17"/>
    </row>
    <row r="10" spans="1:10" ht="30.75" customHeight="1" thickBot="1">
      <c r="A10" s="298"/>
      <c r="B10" s="131" t="s">
        <v>167</v>
      </c>
      <c r="C10" s="17"/>
      <c r="D10" s="15"/>
      <c r="E10" s="44" t="s">
        <v>14</v>
      </c>
      <c r="F10" s="45">
        <v>20</v>
      </c>
      <c r="G10" s="15"/>
      <c r="H10" s="15"/>
      <c r="I10" s="15"/>
      <c r="J10" s="17"/>
    </row>
    <row r="11" spans="1:10" ht="30.75" customHeight="1" thickBot="1">
      <c r="A11" s="295"/>
      <c r="B11" s="131" t="s">
        <v>168</v>
      </c>
      <c r="C11" s="17"/>
      <c r="D11" s="15"/>
      <c r="E11" s="44" t="s">
        <v>14</v>
      </c>
      <c r="F11" s="45">
        <v>40</v>
      </c>
      <c r="G11" s="15"/>
      <c r="H11" s="15"/>
      <c r="I11" s="15"/>
      <c r="J11" s="17"/>
    </row>
    <row r="12" spans="1:10" ht="95.25" customHeight="1" thickBot="1">
      <c r="A12" s="284">
        <v>2</v>
      </c>
      <c r="B12" s="132" t="s">
        <v>386</v>
      </c>
      <c r="C12" s="17"/>
      <c r="D12" s="15"/>
      <c r="E12" s="44" t="s">
        <v>22</v>
      </c>
      <c r="F12" s="45">
        <v>20</v>
      </c>
      <c r="G12" s="15"/>
      <c r="H12" s="15"/>
      <c r="I12" s="15"/>
      <c r="J12" s="17"/>
    </row>
    <row r="13" spans="1:10" ht="26.25" customHeight="1" thickBot="1">
      <c r="A13" s="295"/>
      <c r="B13" s="42" t="s">
        <v>387</v>
      </c>
      <c r="C13" s="17"/>
      <c r="D13" s="15"/>
      <c r="E13" s="44" t="s">
        <v>22</v>
      </c>
      <c r="F13" s="45">
        <v>10</v>
      </c>
      <c r="G13" s="15"/>
      <c r="H13" s="15"/>
      <c r="I13" s="15"/>
      <c r="J13" s="17"/>
    </row>
    <row r="14" spans="1:10" ht="84.75" customHeight="1" thickBot="1">
      <c r="A14" s="284">
        <v>3</v>
      </c>
      <c r="B14" s="17" t="s">
        <v>169</v>
      </c>
      <c r="C14" s="17"/>
      <c r="D14" s="49"/>
      <c r="E14" s="44"/>
      <c r="F14" s="45"/>
      <c r="G14" s="15"/>
      <c r="H14" s="15"/>
      <c r="I14" s="15"/>
      <c r="J14" s="17"/>
    </row>
    <row r="15" spans="1:10" ht="30.75" customHeight="1" thickBot="1">
      <c r="A15" s="298"/>
      <c r="B15" s="17" t="s">
        <v>389</v>
      </c>
      <c r="C15" s="17"/>
      <c r="D15" s="49"/>
      <c r="E15" s="44" t="s">
        <v>14</v>
      </c>
      <c r="F15" s="45">
        <v>10</v>
      </c>
      <c r="G15" s="15">
        <f>PRODUCT(D15*F15)</f>
        <v>0</v>
      </c>
      <c r="H15" s="15"/>
      <c r="I15" s="15">
        <f>G15*1.08</f>
        <v>0</v>
      </c>
      <c r="J15" s="17"/>
    </row>
    <row r="16" spans="1:10" ht="30.75" customHeight="1" thickBot="1">
      <c r="A16" s="295"/>
      <c r="B16" s="17" t="s">
        <v>390</v>
      </c>
      <c r="C16" s="17"/>
      <c r="D16" s="49"/>
      <c r="E16" s="44" t="s">
        <v>14</v>
      </c>
      <c r="F16" s="53">
        <v>20</v>
      </c>
      <c r="G16" s="15">
        <f>PRODUCT(D16*F16)</f>
        <v>0</v>
      </c>
      <c r="H16" s="15"/>
      <c r="I16" s="15">
        <f>G16*1.08</f>
        <v>0</v>
      </c>
      <c r="J16" s="17"/>
    </row>
    <row r="17" spans="1:10" ht="48" customHeight="1" thickBot="1">
      <c r="A17" s="139"/>
      <c r="B17" s="17" t="s">
        <v>409</v>
      </c>
      <c r="C17" s="17"/>
      <c r="D17" s="49"/>
      <c r="E17" s="44" t="s">
        <v>14</v>
      </c>
      <c r="F17" s="53">
        <v>5</v>
      </c>
      <c r="G17" s="15">
        <f>PRODUCT(D17*F17)</f>
        <v>0</v>
      </c>
      <c r="H17" s="15"/>
      <c r="I17" s="15">
        <f>G17*1.08</f>
        <v>0</v>
      </c>
      <c r="J17" s="17"/>
    </row>
    <row r="18" spans="1:10" ht="42" customHeight="1" thickBot="1">
      <c r="A18" s="41">
        <v>4</v>
      </c>
      <c r="B18" s="133" t="s">
        <v>388</v>
      </c>
      <c r="C18" s="17"/>
      <c r="D18" s="15"/>
      <c r="E18" s="44" t="s">
        <v>22</v>
      </c>
      <c r="F18" s="45">
        <v>10</v>
      </c>
      <c r="G18" s="15">
        <f>PRODUCT(D18*F18)</f>
        <v>0</v>
      </c>
      <c r="H18" s="15"/>
      <c r="I18" s="15">
        <f>G18*1.08</f>
        <v>0</v>
      </c>
      <c r="J18" s="17"/>
    </row>
    <row r="19" spans="1:10" ht="22.5" customHeight="1" thickBot="1">
      <c r="A19" s="286" t="s">
        <v>16</v>
      </c>
      <c r="B19" s="287"/>
      <c r="C19" s="287"/>
      <c r="D19" s="287"/>
      <c r="E19" s="287"/>
      <c r="F19" s="287"/>
      <c r="G19" s="287"/>
      <c r="H19" s="287"/>
      <c r="I19" s="287"/>
      <c r="J19" s="288"/>
    </row>
    <row r="20" spans="1:10" ht="15.75" thickBot="1">
      <c r="A20" s="289"/>
      <c r="B20" s="290"/>
      <c r="C20" s="290"/>
      <c r="D20" s="290"/>
      <c r="E20" s="291"/>
      <c r="F20" s="16" t="s">
        <v>17</v>
      </c>
      <c r="G20" s="15"/>
      <c r="H20" s="15"/>
      <c r="I20" s="15"/>
      <c r="J20" s="17"/>
    </row>
  </sheetData>
  <sheetProtection/>
  <mergeCells count="15">
    <mergeCell ref="A20:E20"/>
    <mergeCell ref="B5:C5"/>
    <mergeCell ref="A6:A7"/>
    <mergeCell ref="B6:C6"/>
    <mergeCell ref="D6:D7"/>
    <mergeCell ref="E6:E7"/>
    <mergeCell ref="G6:G7"/>
    <mergeCell ref="H6:H7"/>
    <mergeCell ref="I6:I7"/>
    <mergeCell ref="J6:J7"/>
    <mergeCell ref="A19:J19"/>
    <mergeCell ref="F6:F7"/>
    <mergeCell ref="A8:A11"/>
    <mergeCell ref="A12:A13"/>
    <mergeCell ref="A14:A16"/>
  </mergeCells>
  <printOptions/>
  <pageMargins left="0.7086614173228347" right="0.7086614173228347" top="0.7480314960629921" bottom="0.7480314960629921" header="0.31496062992125984" footer="0.31496062992125984"/>
  <pageSetup orientation="landscape" paperSize="9" scale="53" r:id="rId1"/>
</worksheet>
</file>

<file path=xl/worksheets/sheet60.xml><?xml version="1.0" encoding="utf-8"?>
<worksheet xmlns="http://schemas.openxmlformats.org/spreadsheetml/2006/main" xmlns:r="http://schemas.openxmlformats.org/officeDocument/2006/relationships">
  <sheetPr>
    <tabColor rgb="FF00B050"/>
  </sheetPr>
  <dimension ref="A1:J42"/>
  <sheetViews>
    <sheetView zoomScalePageLayoutView="0" workbookViewId="0" topLeftCell="A1">
      <selection activeCell="I39" sqref="I39"/>
    </sheetView>
  </sheetViews>
  <sheetFormatPr defaultColWidth="9.140625" defaultRowHeight="15"/>
  <cols>
    <col min="1" max="1" width="3.8515625" style="0" customWidth="1"/>
    <col min="2" max="2" width="52.7109375" style="0" customWidth="1"/>
    <col min="3" max="3" width="10.28125" style="0" customWidth="1"/>
    <col min="4" max="4" width="12.140625" style="0" customWidth="1"/>
    <col min="5" max="5" width="4.140625" style="0" customWidth="1"/>
    <col min="6" max="6" width="8.00390625" style="0" customWidth="1"/>
    <col min="7" max="7" width="9.7109375" style="0" customWidth="1"/>
    <col min="8" max="8" width="6.28125" style="0" customWidth="1"/>
    <col min="9" max="9" width="10.28125" style="0" customWidth="1"/>
    <col min="10" max="10" width="13.28125" style="0" customWidth="1"/>
  </cols>
  <sheetData>
    <row r="1" spans="1:10" ht="15">
      <c r="A1" s="47"/>
      <c r="B1" s="47"/>
      <c r="C1" s="47"/>
      <c r="D1" s="47"/>
      <c r="E1" s="47"/>
      <c r="F1" s="47"/>
      <c r="G1" s="47"/>
      <c r="H1" s="47"/>
      <c r="I1" s="47"/>
      <c r="J1" s="47"/>
    </row>
    <row r="2" spans="1:10" ht="15">
      <c r="A2" s="13" t="s">
        <v>691</v>
      </c>
      <c r="B2" s="47"/>
      <c r="C2" s="47"/>
      <c r="D2" s="47"/>
      <c r="E2" s="47"/>
      <c r="F2" s="47"/>
      <c r="G2" s="47"/>
      <c r="H2" s="47"/>
      <c r="I2" s="47"/>
      <c r="J2" s="47"/>
    </row>
    <row r="3" spans="1:10" ht="15.75" thickBot="1">
      <c r="A3" s="14" t="s">
        <v>695</v>
      </c>
      <c r="B3" s="47"/>
      <c r="C3" s="47"/>
      <c r="D3" s="47"/>
      <c r="E3" s="47"/>
      <c r="F3" s="47"/>
      <c r="G3" s="47"/>
      <c r="H3" s="47"/>
      <c r="I3" s="47"/>
      <c r="J3" s="47"/>
    </row>
    <row r="4" spans="1:10" ht="15.75" thickBot="1">
      <c r="A4" s="15"/>
      <c r="B4" s="292"/>
      <c r="C4" s="293"/>
      <c r="D4" s="41" t="s">
        <v>0</v>
      </c>
      <c r="E4" s="41" t="s">
        <v>1</v>
      </c>
      <c r="F4" s="41" t="s">
        <v>2</v>
      </c>
      <c r="G4" s="41" t="s">
        <v>3</v>
      </c>
      <c r="H4" s="41" t="s">
        <v>4</v>
      </c>
      <c r="I4" s="41" t="s">
        <v>5</v>
      </c>
      <c r="J4" s="41" t="s">
        <v>6</v>
      </c>
    </row>
    <row r="5" spans="1:10" ht="21.75" customHeight="1" thickBot="1">
      <c r="A5" s="294"/>
      <c r="B5" s="296" t="s">
        <v>7</v>
      </c>
      <c r="C5" s="297"/>
      <c r="D5" s="284" t="s">
        <v>205</v>
      </c>
      <c r="E5" s="284" t="s">
        <v>8</v>
      </c>
      <c r="F5" s="284" t="s">
        <v>9</v>
      </c>
      <c r="G5" s="284" t="s">
        <v>206</v>
      </c>
      <c r="H5" s="284" t="s">
        <v>10</v>
      </c>
      <c r="I5" s="284" t="s">
        <v>207</v>
      </c>
      <c r="J5" s="284" t="s">
        <v>11</v>
      </c>
    </row>
    <row r="6" spans="1:10" ht="39" customHeight="1" thickBot="1">
      <c r="A6" s="295"/>
      <c r="B6" s="41" t="s">
        <v>12</v>
      </c>
      <c r="C6" s="42" t="s">
        <v>13</v>
      </c>
      <c r="D6" s="285"/>
      <c r="E6" s="285"/>
      <c r="F6" s="285"/>
      <c r="G6" s="285"/>
      <c r="H6" s="285"/>
      <c r="I6" s="285"/>
      <c r="J6" s="285"/>
    </row>
    <row r="7" spans="1:10" ht="153" customHeight="1" thickBot="1">
      <c r="A7" s="41">
        <v>1</v>
      </c>
      <c r="B7" s="267" t="s">
        <v>583</v>
      </c>
      <c r="C7" s="17"/>
      <c r="D7" s="15"/>
      <c r="E7" s="44" t="s">
        <v>21</v>
      </c>
      <c r="F7" s="45">
        <v>40</v>
      </c>
      <c r="G7" s="15">
        <f aca="true" t="shared" si="0" ref="G7:G40">PRODUCT(D7*F7)</f>
        <v>0</v>
      </c>
      <c r="H7" s="15"/>
      <c r="I7" s="15">
        <f aca="true" t="shared" si="1" ref="I7:I40">G7*1.08</f>
        <v>0</v>
      </c>
      <c r="J7" s="17"/>
    </row>
    <row r="8" spans="1:10" ht="93.75" customHeight="1" thickBot="1">
      <c r="A8" s="41">
        <v>2</v>
      </c>
      <c r="B8" s="267" t="s">
        <v>584</v>
      </c>
      <c r="C8" s="17"/>
      <c r="D8" s="15"/>
      <c r="E8" s="44" t="s">
        <v>21</v>
      </c>
      <c r="F8" s="45">
        <v>10</v>
      </c>
      <c r="G8" s="15">
        <f t="shared" si="0"/>
        <v>0</v>
      </c>
      <c r="H8" s="15"/>
      <c r="I8" s="15">
        <f t="shared" si="1"/>
        <v>0</v>
      </c>
      <c r="J8" s="17"/>
    </row>
    <row r="9" spans="1:10" ht="246" customHeight="1" thickBot="1">
      <c r="A9" s="41">
        <v>3</v>
      </c>
      <c r="B9" s="267" t="s">
        <v>585</v>
      </c>
      <c r="C9" s="17"/>
      <c r="D9" s="15"/>
      <c r="E9" s="44" t="s">
        <v>21</v>
      </c>
      <c r="F9" s="45">
        <v>15</v>
      </c>
      <c r="G9" s="15">
        <f t="shared" si="0"/>
        <v>0</v>
      </c>
      <c r="H9" s="15"/>
      <c r="I9" s="15">
        <f t="shared" si="1"/>
        <v>0</v>
      </c>
      <c r="J9" s="17"/>
    </row>
    <row r="10" spans="1:10" ht="123.75" customHeight="1" thickBot="1">
      <c r="A10" s="41">
        <v>4</v>
      </c>
      <c r="B10" s="267" t="s">
        <v>586</v>
      </c>
      <c r="C10" s="17"/>
      <c r="D10" s="15"/>
      <c r="E10" s="44" t="s">
        <v>21</v>
      </c>
      <c r="F10" s="45">
        <v>5</v>
      </c>
      <c r="G10" s="15">
        <f t="shared" si="0"/>
        <v>0</v>
      </c>
      <c r="H10" s="15"/>
      <c r="I10" s="15">
        <f t="shared" si="1"/>
        <v>0</v>
      </c>
      <c r="J10" s="17"/>
    </row>
    <row r="11" spans="1:10" ht="135" customHeight="1" thickBot="1">
      <c r="A11" s="41">
        <v>5</v>
      </c>
      <c r="B11" s="267" t="s">
        <v>587</v>
      </c>
      <c r="C11" s="17"/>
      <c r="D11" s="15"/>
      <c r="E11" s="44" t="s">
        <v>21</v>
      </c>
      <c r="F11" s="45">
        <v>35</v>
      </c>
      <c r="G11" s="15">
        <f t="shared" si="0"/>
        <v>0</v>
      </c>
      <c r="H11" s="15"/>
      <c r="I11" s="15">
        <f t="shared" si="1"/>
        <v>0</v>
      </c>
      <c r="J11" s="17"/>
    </row>
    <row r="12" spans="1:10" ht="74.25" customHeight="1" thickBot="1">
      <c r="A12" s="41">
        <v>6</v>
      </c>
      <c r="B12" s="267" t="s">
        <v>588</v>
      </c>
      <c r="C12" s="17"/>
      <c r="D12" s="15"/>
      <c r="E12" s="44" t="s">
        <v>21</v>
      </c>
      <c r="F12" s="45">
        <v>5</v>
      </c>
      <c r="G12" s="15">
        <f t="shared" si="0"/>
        <v>0</v>
      </c>
      <c r="H12" s="15"/>
      <c r="I12" s="15">
        <f t="shared" si="1"/>
        <v>0</v>
      </c>
      <c r="J12" s="17"/>
    </row>
    <row r="13" spans="1:10" ht="133.5" customHeight="1" thickBot="1">
      <c r="A13" s="41">
        <v>7</v>
      </c>
      <c r="B13" s="267" t="s">
        <v>589</v>
      </c>
      <c r="C13" s="17"/>
      <c r="D13" s="15"/>
      <c r="E13" s="44"/>
      <c r="F13" s="45">
        <v>10</v>
      </c>
      <c r="G13" s="15">
        <f t="shared" si="0"/>
        <v>0</v>
      </c>
      <c r="H13" s="15"/>
      <c r="I13" s="15">
        <f t="shared" si="1"/>
        <v>0</v>
      </c>
      <c r="J13" s="17"/>
    </row>
    <row r="14" spans="1:10" ht="123" customHeight="1" thickBot="1">
      <c r="A14" s="41">
        <v>8</v>
      </c>
      <c r="B14" s="267" t="s">
        <v>590</v>
      </c>
      <c r="C14" s="17"/>
      <c r="D14" s="15"/>
      <c r="E14" s="44"/>
      <c r="F14" s="45">
        <v>5</v>
      </c>
      <c r="G14" s="15">
        <f t="shared" si="0"/>
        <v>0</v>
      </c>
      <c r="H14" s="15"/>
      <c r="I14" s="15">
        <f t="shared" si="1"/>
        <v>0</v>
      </c>
      <c r="J14" s="17"/>
    </row>
    <row r="15" spans="1:10" ht="204.75" customHeight="1" thickBot="1">
      <c r="A15" s="41">
        <v>9</v>
      </c>
      <c r="B15" s="267" t="s">
        <v>591</v>
      </c>
      <c r="C15" s="17"/>
      <c r="D15" s="15"/>
      <c r="E15" s="44"/>
      <c r="F15" s="45">
        <v>25</v>
      </c>
      <c r="G15" s="15">
        <f t="shared" si="0"/>
        <v>0</v>
      </c>
      <c r="H15" s="15"/>
      <c r="I15" s="15">
        <f t="shared" si="1"/>
        <v>0</v>
      </c>
      <c r="J15" s="17"/>
    </row>
    <row r="16" spans="1:10" ht="154.5" customHeight="1" thickBot="1">
      <c r="A16" s="41">
        <v>10</v>
      </c>
      <c r="B16" s="267" t="s">
        <v>592</v>
      </c>
      <c r="C16" s="17"/>
      <c r="D16" s="15"/>
      <c r="E16" s="44"/>
      <c r="F16" s="45">
        <v>5</v>
      </c>
      <c r="G16" s="15">
        <f t="shared" si="0"/>
        <v>0</v>
      </c>
      <c r="H16" s="15"/>
      <c r="I16" s="15">
        <f t="shared" si="1"/>
        <v>0</v>
      </c>
      <c r="J16" s="17"/>
    </row>
    <row r="17" spans="1:10" ht="11.25" customHeight="1" thickBot="1">
      <c r="A17" s="41">
        <v>11</v>
      </c>
      <c r="B17" s="267" t="s">
        <v>593</v>
      </c>
      <c r="C17" s="17"/>
      <c r="D17" s="15"/>
      <c r="E17" s="44"/>
      <c r="F17" s="45">
        <v>500</v>
      </c>
      <c r="G17" s="15">
        <f t="shared" si="0"/>
        <v>0</v>
      </c>
      <c r="H17" s="15"/>
      <c r="I17" s="15">
        <f t="shared" si="1"/>
        <v>0</v>
      </c>
      <c r="J17" s="17"/>
    </row>
    <row r="18" spans="1:10" ht="12" customHeight="1" thickBot="1">
      <c r="A18" s="41">
        <v>12</v>
      </c>
      <c r="B18" s="267" t="s">
        <v>594</v>
      </c>
      <c r="C18" s="17"/>
      <c r="D18" s="15"/>
      <c r="E18" s="44"/>
      <c r="F18" s="45">
        <v>100</v>
      </c>
      <c r="G18" s="15">
        <f t="shared" si="0"/>
        <v>0</v>
      </c>
      <c r="H18" s="15"/>
      <c r="I18" s="15">
        <f t="shared" si="1"/>
        <v>0</v>
      </c>
      <c r="J18" s="17"/>
    </row>
    <row r="19" spans="1:10" ht="12" customHeight="1" thickBot="1">
      <c r="A19" s="41">
        <v>13</v>
      </c>
      <c r="B19" s="267" t="s">
        <v>595</v>
      </c>
      <c r="C19" s="17"/>
      <c r="D19" s="15"/>
      <c r="E19" s="44"/>
      <c r="F19" s="45">
        <v>20</v>
      </c>
      <c r="G19" s="15">
        <f t="shared" si="0"/>
        <v>0</v>
      </c>
      <c r="H19" s="15"/>
      <c r="I19" s="15">
        <f t="shared" si="1"/>
        <v>0</v>
      </c>
      <c r="J19" s="17"/>
    </row>
    <row r="20" spans="1:10" ht="10.5" customHeight="1" thickBot="1">
      <c r="A20" s="41">
        <v>14</v>
      </c>
      <c r="B20" s="267" t="s">
        <v>596</v>
      </c>
      <c r="C20" s="17"/>
      <c r="D20" s="15"/>
      <c r="E20" s="44"/>
      <c r="F20" s="45">
        <v>30</v>
      </c>
      <c r="G20" s="15">
        <f t="shared" si="0"/>
        <v>0</v>
      </c>
      <c r="H20" s="15"/>
      <c r="I20" s="15">
        <f t="shared" si="1"/>
        <v>0</v>
      </c>
      <c r="J20" s="17"/>
    </row>
    <row r="21" spans="1:10" ht="11.25" customHeight="1" thickBot="1">
      <c r="A21" s="41">
        <v>15</v>
      </c>
      <c r="B21" s="267" t="s">
        <v>597</v>
      </c>
      <c r="C21" s="17"/>
      <c r="D21" s="15"/>
      <c r="E21" s="44"/>
      <c r="F21" s="45">
        <v>20</v>
      </c>
      <c r="G21" s="15">
        <f t="shared" si="0"/>
        <v>0</v>
      </c>
      <c r="H21" s="15"/>
      <c r="I21" s="15">
        <f t="shared" si="1"/>
        <v>0</v>
      </c>
      <c r="J21" s="17"/>
    </row>
    <row r="22" spans="1:10" ht="12" customHeight="1" thickBot="1">
      <c r="A22" s="41">
        <v>16</v>
      </c>
      <c r="B22" s="267" t="s">
        <v>598</v>
      </c>
      <c r="C22" s="17"/>
      <c r="D22" s="15"/>
      <c r="E22" s="44"/>
      <c r="F22" s="45">
        <v>10</v>
      </c>
      <c r="G22" s="15">
        <f t="shared" si="0"/>
        <v>0</v>
      </c>
      <c r="H22" s="15"/>
      <c r="I22" s="15">
        <f t="shared" si="1"/>
        <v>0</v>
      </c>
      <c r="J22" s="17"/>
    </row>
    <row r="23" spans="1:10" ht="12" customHeight="1" thickBot="1">
      <c r="A23" s="41">
        <v>17</v>
      </c>
      <c r="B23" s="267" t="s">
        <v>599</v>
      </c>
      <c r="C23" s="17"/>
      <c r="D23" s="15"/>
      <c r="E23" s="44"/>
      <c r="F23" s="45">
        <v>10</v>
      </c>
      <c r="G23" s="15">
        <f t="shared" si="0"/>
        <v>0</v>
      </c>
      <c r="H23" s="15"/>
      <c r="I23" s="15">
        <f t="shared" si="1"/>
        <v>0</v>
      </c>
      <c r="J23" s="17"/>
    </row>
    <row r="24" spans="1:10" ht="12" customHeight="1" thickBot="1">
      <c r="A24" s="41">
        <v>18</v>
      </c>
      <c r="B24" s="267" t="s">
        <v>600</v>
      </c>
      <c r="C24" s="17"/>
      <c r="D24" s="15"/>
      <c r="E24" s="44"/>
      <c r="F24" s="45">
        <v>10</v>
      </c>
      <c r="G24" s="15">
        <f t="shared" si="0"/>
        <v>0</v>
      </c>
      <c r="H24" s="15"/>
      <c r="I24" s="15">
        <f t="shared" si="1"/>
        <v>0</v>
      </c>
      <c r="J24" s="17"/>
    </row>
    <row r="25" spans="1:10" ht="12" customHeight="1" thickBot="1">
      <c r="A25" s="41">
        <v>19</v>
      </c>
      <c r="B25" s="267" t="s">
        <v>601</v>
      </c>
      <c r="C25" s="17"/>
      <c r="D25" s="15"/>
      <c r="E25" s="44"/>
      <c r="F25" s="45">
        <v>20</v>
      </c>
      <c r="G25" s="15">
        <f t="shared" si="0"/>
        <v>0</v>
      </c>
      <c r="H25" s="15"/>
      <c r="I25" s="15">
        <f t="shared" si="1"/>
        <v>0</v>
      </c>
      <c r="J25" s="17"/>
    </row>
    <row r="26" spans="1:10" ht="12" customHeight="1" thickBot="1">
      <c r="A26" s="41">
        <v>20</v>
      </c>
      <c r="B26" s="267" t="s">
        <v>602</v>
      </c>
      <c r="C26" s="17"/>
      <c r="D26" s="15"/>
      <c r="E26" s="44"/>
      <c r="F26" s="45">
        <v>20</v>
      </c>
      <c r="G26" s="15">
        <f t="shared" si="0"/>
        <v>0</v>
      </c>
      <c r="H26" s="15"/>
      <c r="I26" s="15">
        <f t="shared" si="1"/>
        <v>0</v>
      </c>
      <c r="J26" s="17"/>
    </row>
    <row r="27" spans="1:10" ht="14.25" customHeight="1" thickBot="1">
      <c r="A27" s="41">
        <v>21</v>
      </c>
      <c r="B27" s="267" t="s">
        <v>603</v>
      </c>
      <c r="C27" s="17"/>
      <c r="D27" s="15"/>
      <c r="E27" s="44"/>
      <c r="F27" s="45">
        <v>25</v>
      </c>
      <c r="G27" s="15">
        <f t="shared" si="0"/>
        <v>0</v>
      </c>
      <c r="H27" s="15"/>
      <c r="I27" s="15">
        <f t="shared" si="1"/>
        <v>0</v>
      </c>
      <c r="J27" s="17"/>
    </row>
    <row r="28" spans="1:10" ht="23.25" customHeight="1" thickBot="1">
      <c r="A28" s="41">
        <v>22</v>
      </c>
      <c r="B28" s="267" t="s">
        <v>604</v>
      </c>
      <c r="C28" s="17"/>
      <c r="D28" s="15"/>
      <c r="E28" s="44"/>
      <c r="F28" s="45">
        <v>20</v>
      </c>
      <c r="G28" s="15">
        <f t="shared" si="0"/>
        <v>0</v>
      </c>
      <c r="H28" s="15"/>
      <c r="I28" s="15">
        <f t="shared" si="1"/>
        <v>0</v>
      </c>
      <c r="J28" s="17"/>
    </row>
    <row r="29" spans="1:10" ht="23.25" customHeight="1" thickBot="1">
      <c r="A29" s="41">
        <v>23</v>
      </c>
      <c r="B29" s="267" t="s">
        <v>605</v>
      </c>
      <c r="C29" s="17"/>
      <c r="D29" s="15"/>
      <c r="E29" s="44"/>
      <c r="F29" s="45">
        <v>20</v>
      </c>
      <c r="G29" s="15">
        <f t="shared" si="0"/>
        <v>0</v>
      </c>
      <c r="H29" s="15"/>
      <c r="I29" s="15">
        <f t="shared" si="1"/>
        <v>0</v>
      </c>
      <c r="J29" s="17"/>
    </row>
    <row r="30" spans="1:10" ht="21" customHeight="1" thickBot="1">
      <c r="A30" s="41">
        <v>24</v>
      </c>
      <c r="B30" s="267" t="s">
        <v>606</v>
      </c>
      <c r="C30" s="17"/>
      <c r="D30" s="15"/>
      <c r="E30" s="44"/>
      <c r="F30" s="45">
        <v>20</v>
      </c>
      <c r="G30" s="15">
        <f t="shared" si="0"/>
        <v>0</v>
      </c>
      <c r="H30" s="15"/>
      <c r="I30" s="15">
        <f t="shared" si="1"/>
        <v>0</v>
      </c>
      <c r="J30" s="17"/>
    </row>
    <row r="31" spans="1:10" ht="21" customHeight="1" thickBot="1">
      <c r="A31" s="41">
        <v>25</v>
      </c>
      <c r="B31" s="267" t="s">
        <v>607</v>
      </c>
      <c r="C31" s="17"/>
      <c r="D31" s="15"/>
      <c r="E31" s="44"/>
      <c r="F31" s="45">
        <v>20</v>
      </c>
      <c r="G31" s="15">
        <f t="shared" si="0"/>
        <v>0</v>
      </c>
      <c r="H31" s="15"/>
      <c r="I31" s="15">
        <f t="shared" si="1"/>
        <v>0</v>
      </c>
      <c r="J31" s="17"/>
    </row>
    <row r="32" spans="1:10" ht="12" customHeight="1" thickBot="1">
      <c r="A32" s="41">
        <v>26</v>
      </c>
      <c r="B32" s="267" t="s">
        <v>608</v>
      </c>
      <c r="C32" s="17"/>
      <c r="D32" s="15"/>
      <c r="E32" s="44"/>
      <c r="F32" s="45">
        <v>20</v>
      </c>
      <c r="G32" s="15">
        <f t="shared" si="0"/>
        <v>0</v>
      </c>
      <c r="H32" s="15"/>
      <c r="I32" s="15">
        <f t="shared" si="1"/>
        <v>0</v>
      </c>
      <c r="J32" s="17"/>
    </row>
    <row r="33" spans="1:10" ht="12" customHeight="1" thickBot="1">
      <c r="A33" s="41">
        <v>27</v>
      </c>
      <c r="B33" s="267" t="s">
        <v>609</v>
      </c>
      <c r="C33" s="17"/>
      <c r="D33" s="15"/>
      <c r="E33" s="44"/>
      <c r="F33" s="45">
        <v>20</v>
      </c>
      <c r="G33" s="15">
        <f t="shared" si="0"/>
        <v>0</v>
      </c>
      <c r="H33" s="15"/>
      <c r="I33" s="15">
        <f t="shared" si="1"/>
        <v>0</v>
      </c>
      <c r="J33" s="17"/>
    </row>
    <row r="34" spans="1:10" ht="14.25" customHeight="1" thickBot="1">
      <c r="A34" s="41">
        <v>28</v>
      </c>
      <c r="B34" s="267" t="s">
        <v>610</v>
      </c>
      <c r="C34" s="17"/>
      <c r="D34" s="15"/>
      <c r="E34" s="44"/>
      <c r="F34" s="45">
        <v>5</v>
      </c>
      <c r="G34" s="15">
        <f t="shared" si="0"/>
        <v>0</v>
      </c>
      <c r="H34" s="15"/>
      <c r="I34" s="15">
        <f t="shared" si="1"/>
        <v>0</v>
      </c>
      <c r="J34" s="17"/>
    </row>
    <row r="35" spans="1:10" ht="14.25" customHeight="1" thickBot="1">
      <c r="A35" s="41">
        <v>29</v>
      </c>
      <c r="B35" s="267" t="s">
        <v>611</v>
      </c>
      <c r="C35" s="17"/>
      <c r="D35" s="15"/>
      <c r="E35" s="44"/>
      <c r="F35" s="45">
        <v>10</v>
      </c>
      <c r="G35" s="15">
        <f t="shared" si="0"/>
        <v>0</v>
      </c>
      <c r="H35" s="15"/>
      <c r="I35" s="15">
        <f t="shared" si="1"/>
        <v>0</v>
      </c>
      <c r="J35" s="17"/>
    </row>
    <row r="36" spans="1:10" ht="34.5" customHeight="1" thickBot="1">
      <c r="A36" s="41">
        <v>30</v>
      </c>
      <c r="B36" s="267" t="s">
        <v>612</v>
      </c>
      <c r="C36" s="17"/>
      <c r="D36" s="15"/>
      <c r="E36" s="44"/>
      <c r="F36" s="45">
        <v>5</v>
      </c>
      <c r="G36" s="15">
        <f t="shared" si="0"/>
        <v>0</v>
      </c>
      <c r="H36" s="15"/>
      <c r="I36" s="15">
        <f t="shared" si="1"/>
        <v>0</v>
      </c>
      <c r="J36" s="17"/>
    </row>
    <row r="37" spans="1:10" ht="25.5" customHeight="1" thickBot="1">
      <c r="A37" s="41">
        <v>31</v>
      </c>
      <c r="B37" s="267" t="s">
        <v>613</v>
      </c>
      <c r="C37" s="17"/>
      <c r="D37" s="15"/>
      <c r="E37" s="44"/>
      <c r="F37" s="45">
        <v>1</v>
      </c>
      <c r="G37" s="15">
        <f t="shared" si="0"/>
        <v>0</v>
      </c>
      <c r="H37" s="15"/>
      <c r="I37" s="15">
        <f t="shared" si="1"/>
        <v>0</v>
      </c>
      <c r="J37" s="17"/>
    </row>
    <row r="38" spans="1:10" ht="14.25" customHeight="1" thickBot="1">
      <c r="A38" s="41">
        <v>32</v>
      </c>
      <c r="B38" s="267" t="s">
        <v>614</v>
      </c>
      <c r="C38" s="17"/>
      <c r="D38" s="15"/>
      <c r="E38" s="44"/>
      <c r="F38" s="45">
        <v>80</v>
      </c>
      <c r="G38" s="15">
        <f t="shared" si="0"/>
        <v>0</v>
      </c>
      <c r="H38" s="15"/>
      <c r="I38" s="15">
        <f t="shared" si="1"/>
        <v>0</v>
      </c>
      <c r="J38" s="17"/>
    </row>
    <row r="39" spans="1:10" ht="14.25" customHeight="1" thickBot="1">
      <c r="A39" s="41">
        <v>33</v>
      </c>
      <c r="B39" s="267" t="s">
        <v>615</v>
      </c>
      <c r="C39" s="17"/>
      <c r="D39" s="15"/>
      <c r="E39" s="44"/>
      <c r="F39" s="45">
        <v>30</v>
      </c>
      <c r="G39" s="15">
        <f t="shared" si="0"/>
        <v>0</v>
      </c>
      <c r="H39" s="15"/>
      <c r="I39" s="15">
        <f t="shared" si="1"/>
        <v>0</v>
      </c>
      <c r="J39" s="17"/>
    </row>
    <row r="40" spans="1:10" ht="14.25" customHeight="1" thickBot="1">
      <c r="A40" s="41">
        <v>34</v>
      </c>
      <c r="B40" s="267" t="s">
        <v>616</v>
      </c>
      <c r="C40" s="17"/>
      <c r="D40" s="15"/>
      <c r="E40" s="44"/>
      <c r="F40" s="45">
        <v>130</v>
      </c>
      <c r="G40" s="15">
        <f t="shared" si="0"/>
        <v>0</v>
      </c>
      <c r="H40" s="15"/>
      <c r="I40" s="15">
        <f t="shared" si="1"/>
        <v>0</v>
      </c>
      <c r="J40" s="17"/>
    </row>
    <row r="41" spans="1:10" ht="24.75" customHeight="1" thickBot="1">
      <c r="A41" s="417" t="s">
        <v>310</v>
      </c>
      <c r="B41" s="418"/>
      <c r="C41" s="418"/>
      <c r="D41" s="418"/>
      <c r="E41" s="418"/>
      <c r="F41" s="418"/>
      <c r="G41" s="418"/>
      <c r="H41" s="418"/>
      <c r="I41" s="418"/>
      <c r="J41" s="419"/>
    </row>
    <row r="42" spans="1:10" ht="15.75" thickBot="1">
      <c r="A42" s="289"/>
      <c r="B42" s="290"/>
      <c r="C42" s="290"/>
      <c r="D42" s="290"/>
      <c r="E42" s="291"/>
      <c r="F42" s="16" t="s">
        <v>17</v>
      </c>
      <c r="G42" s="15">
        <f>SUM(G7:G40)</f>
        <v>0</v>
      </c>
      <c r="H42" s="15"/>
      <c r="I42" s="15">
        <f>SUM(I7:I40)</f>
        <v>0</v>
      </c>
      <c r="J42" s="17"/>
    </row>
  </sheetData>
  <sheetProtection/>
  <mergeCells count="12">
    <mergeCell ref="B4:C4"/>
    <mergeCell ref="A5:A6"/>
    <mergeCell ref="B5:C5"/>
    <mergeCell ref="D5:D6"/>
    <mergeCell ref="E5:E6"/>
    <mergeCell ref="F5:F6"/>
    <mergeCell ref="G5:G6"/>
    <mergeCell ref="H5:H6"/>
    <mergeCell ref="I5:I6"/>
    <mergeCell ref="J5:J6"/>
    <mergeCell ref="A42:E42"/>
    <mergeCell ref="A41:J41"/>
  </mergeCells>
  <printOptions/>
  <pageMargins left="0.7" right="0.7" top="0.75" bottom="0.75" header="0.3" footer="0.3"/>
  <pageSetup orientation="landscape" paperSize="9" r:id="rId1"/>
</worksheet>
</file>

<file path=xl/worksheets/sheet61.xml><?xml version="1.0" encoding="utf-8"?>
<worksheet xmlns="http://schemas.openxmlformats.org/spreadsheetml/2006/main" xmlns:r="http://schemas.openxmlformats.org/officeDocument/2006/relationships">
  <sheetPr>
    <tabColor rgb="FF00B050"/>
  </sheetPr>
  <dimension ref="A1:J13"/>
  <sheetViews>
    <sheetView view="pageBreakPreview" zoomScale="60" zoomScaleNormal="70" zoomScalePageLayoutView="0" workbookViewId="0" topLeftCell="A1">
      <selection activeCell="G19" sqref="G1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706</v>
      </c>
      <c r="B3" s="47"/>
      <c r="C3" s="47"/>
      <c r="D3" s="47"/>
      <c r="E3" s="47"/>
      <c r="F3" s="47"/>
      <c r="G3" s="47"/>
      <c r="H3" s="47"/>
      <c r="I3" s="47"/>
      <c r="J3" s="47"/>
    </row>
    <row r="4" spans="1:10" ht="15.75" thickBot="1">
      <c r="A4" s="126" t="s">
        <v>701</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31.5" customHeight="1" thickBot="1">
      <c r="A7" s="295"/>
      <c r="B7" s="41" t="s">
        <v>12</v>
      </c>
      <c r="C7" s="42" t="s">
        <v>13</v>
      </c>
      <c r="D7" s="285"/>
      <c r="E7" s="285"/>
      <c r="F7" s="285"/>
      <c r="G7" s="285"/>
      <c r="H7" s="285"/>
      <c r="I7" s="285"/>
      <c r="J7" s="285"/>
    </row>
    <row r="8" spans="1:10" ht="27" thickBot="1">
      <c r="A8" s="41">
        <v>1</v>
      </c>
      <c r="B8" s="43" t="s">
        <v>702</v>
      </c>
      <c r="C8" s="17"/>
      <c r="D8" s="15"/>
      <c r="E8" s="44" t="s">
        <v>21</v>
      </c>
      <c r="F8" s="90">
        <v>10</v>
      </c>
      <c r="G8" s="15">
        <f>PRODUCT(D8*F8)</f>
        <v>0</v>
      </c>
      <c r="H8" s="15"/>
      <c r="I8" s="15">
        <f>G8*1.08</f>
        <v>0</v>
      </c>
      <c r="J8" s="17"/>
    </row>
    <row r="9" spans="1:10" ht="35.25" customHeight="1" thickBot="1">
      <c r="A9" s="41">
        <v>2</v>
      </c>
      <c r="B9" s="43" t="s">
        <v>703</v>
      </c>
      <c r="C9" s="17"/>
      <c r="D9" s="15"/>
      <c r="E9" s="44" t="s">
        <v>21</v>
      </c>
      <c r="F9" s="90">
        <v>10</v>
      </c>
      <c r="G9" s="15">
        <f>PRODUCT(D9*F9)</f>
        <v>0</v>
      </c>
      <c r="H9" s="15"/>
      <c r="I9" s="15">
        <f>G9*1.08</f>
        <v>0</v>
      </c>
      <c r="J9" s="17"/>
    </row>
    <row r="10" spans="1:10" ht="27" thickBot="1">
      <c r="A10" s="41">
        <v>3</v>
      </c>
      <c r="B10" s="268" t="s">
        <v>704</v>
      </c>
      <c r="C10" s="17"/>
      <c r="D10" s="15"/>
      <c r="E10" s="44" t="s">
        <v>21</v>
      </c>
      <c r="F10" s="90">
        <v>10</v>
      </c>
      <c r="G10" s="15">
        <f>PRODUCT(D10*F10)</f>
        <v>0</v>
      </c>
      <c r="H10" s="15"/>
      <c r="I10" s="15">
        <f>G10*1.08</f>
        <v>0</v>
      </c>
      <c r="J10" s="17"/>
    </row>
    <row r="11" spans="1:10" ht="42.75" customHeight="1" thickBot="1">
      <c r="A11" s="41">
        <v>4</v>
      </c>
      <c r="B11" s="43" t="s">
        <v>705</v>
      </c>
      <c r="C11" s="17"/>
      <c r="D11" s="49"/>
      <c r="E11" s="44" t="s">
        <v>21</v>
      </c>
      <c r="F11" s="45">
        <v>5</v>
      </c>
      <c r="G11" s="15">
        <f>PRODUCT(D11*F11)</f>
        <v>0</v>
      </c>
      <c r="H11" s="15"/>
      <c r="I11" s="15">
        <f>G11*1.08</f>
        <v>0</v>
      </c>
      <c r="J11" s="17"/>
    </row>
    <row r="12" spans="1:10" ht="51" customHeight="1" thickBot="1">
      <c r="A12" s="286" t="s">
        <v>373</v>
      </c>
      <c r="B12" s="287"/>
      <c r="C12" s="287"/>
      <c r="D12" s="287"/>
      <c r="E12" s="287"/>
      <c r="F12" s="287"/>
      <c r="G12" s="287"/>
      <c r="H12" s="287"/>
      <c r="I12" s="287"/>
      <c r="J12" s="288"/>
    </row>
    <row r="13" spans="1:10" ht="15.75" thickBot="1">
      <c r="A13" s="289"/>
      <c r="B13" s="290"/>
      <c r="C13" s="290"/>
      <c r="D13" s="290"/>
      <c r="E13" s="291"/>
      <c r="F13" s="16" t="s">
        <v>17</v>
      </c>
      <c r="G13" s="15">
        <f>SUM(G8:G11)</f>
        <v>0</v>
      </c>
      <c r="H13" s="15"/>
      <c r="I13" s="15">
        <f>SUM(I8:I11)</f>
        <v>0</v>
      </c>
      <c r="J13" s="17"/>
    </row>
  </sheetData>
  <sheetProtection/>
  <mergeCells count="12">
    <mergeCell ref="B5:C5"/>
    <mergeCell ref="A6:A7"/>
    <mergeCell ref="B6:C6"/>
    <mergeCell ref="D6:D7"/>
    <mergeCell ref="E6:E7"/>
    <mergeCell ref="F6:F7"/>
    <mergeCell ref="G6:G7"/>
    <mergeCell ref="H6:H7"/>
    <mergeCell ref="I6:I7"/>
    <mergeCell ref="J6:J7"/>
    <mergeCell ref="A12:J12"/>
    <mergeCell ref="A13:E13"/>
  </mergeCells>
  <printOptions/>
  <pageMargins left="0.7086614173228347" right="0.7086614173228347" top="0.7480314960629921" bottom="0.7480314960629921" header="0.31496062992125984" footer="0.31496062992125984"/>
  <pageSetup orientation="landscape" paperSize="9" scale="53" r:id="rId1"/>
</worksheet>
</file>

<file path=xl/worksheets/sheet62.xml><?xml version="1.0" encoding="utf-8"?>
<worksheet xmlns="http://schemas.openxmlformats.org/spreadsheetml/2006/main" xmlns:r="http://schemas.openxmlformats.org/officeDocument/2006/relationships">
  <sheetPr>
    <tabColor rgb="FF00B050"/>
  </sheetPr>
  <dimension ref="A1:J12"/>
  <sheetViews>
    <sheetView tabSelected="1" zoomScalePageLayoutView="0" workbookViewId="0" topLeftCell="A4">
      <selection activeCell="H9" sqref="H9"/>
    </sheetView>
  </sheetViews>
  <sheetFormatPr defaultColWidth="9.140625" defaultRowHeight="15"/>
  <cols>
    <col min="2" max="2" width="22.7109375" style="0" customWidth="1"/>
  </cols>
  <sheetData>
    <row r="1" spans="1:10" ht="15">
      <c r="A1" s="270"/>
      <c r="B1" s="270"/>
      <c r="C1" s="270"/>
      <c r="D1" s="270"/>
      <c r="E1" s="270"/>
      <c r="F1" s="270"/>
      <c r="G1" s="270"/>
      <c r="H1" s="270"/>
      <c r="I1" s="270"/>
      <c r="J1" s="270"/>
    </row>
    <row r="2" spans="1:10" ht="15">
      <c r="A2" s="270"/>
      <c r="B2" s="270"/>
      <c r="C2" s="270"/>
      <c r="D2" s="270"/>
      <c r="E2" s="270"/>
      <c r="F2" s="270"/>
      <c r="G2" s="270"/>
      <c r="H2" s="270"/>
      <c r="I2" s="270"/>
      <c r="J2" s="270"/>
    </row>
    <row r="3" spans="1:10" ht="15">
      <c r="A3" s="271" t="s">
        <v>708</v>
      </c>
      <c r="B3" s="270"/>
      <c r="C3" s="270"/>
      <c r="D3" s="270"/>
      <c r="E3" s="270"/>
      <c r="F3" s="270"/>
      <c r="G3" s="270"/>
      <c r="H3" s="270"/>
      <c r="I3" s="270"/>
      <c r="J3" s="270"/>
    </row>
    <row r="4" spans="1:10" ht="15.75" thickBot="1">
      <c r="A4" s="272" t="s">
        <v>709</v>
      </c>
      <c r="B4" s="270"/>
      <c r="C4" s="270"/>
      <c r="D4" s="270"/>
      <c r="E4" s="270"/>
      <c r="F4" s="270"/>
      <c r="G4" s="270"/>
      <c r="H4" s="270"/>
      <c r="I4" s="270"/>
      <c r="J4" s="270"/>
    </row>
    <row r="5" spans="1:10" ht="15.75" thickBot="1">
      <c r="A5" s="273"/>
      <c r="B5" s="428"/>
      <c r="C5" s="429"/>
      <c r="D5" s="274" t="s">
        <v>0</v>
      </c>
      <c r="E5" s="274" t="s">
        <v>1</v>
      </c>
      <c r="F5" s="274" t="s">
        <v>2</v>
      </c>
      <c r="G5" s="274" t="s">
        <v>3</v>
      </c>
      <c r="H5" s="274" t="s">
        <v>4</v>
      </c>
      <c r="I5" s="274" t="s">
        <v>5</v>
      </c>
      <c r="J5" s="274" t="s">
        <v>6</v>
      </c>
    </row>
    <row r="6" spans="1:10" ht="15.75" thickBot="1">
      <c r="A6" s="430"/>
      <c r="B6" s="432" t="s">
        <v>7</v>
      </c>
      <c r="C6" s="433"/>
      <c r="D6" s="420" t="s">
        <v>710</v>
      </c>
      <c r="E6" s="420" t="s">
        <v>8</v>
      </c>
      <c r="F6" s="420" t="s">
        <v>9</v>
      </c>
      <c r="G6" s="420" t="s">
        <v>711</v>
      </c>
      <c r="H6" s="420" t="s">
        <v>10</v>
      </c>
      <c r="I6" s="420" t="s">
        <v>712</v>
      </c>
      <c r="J6" s="420" t="s">
        <v>11</v>
      </c>
    </row>
    <row r="7" spans="1:10" ht="27" customHeight="1" thickBot="1">
      <c r="A7" s="431"/>
      <c r="B7" s="274" t="s">
        <v>12</v>
      </c>
      <c r="C7" s="275" t="s">
        <v>13</v>
      </c>
      <c r="D7" s="421"/>
      <c r="E7" s="421"/>
      <c r="F7" s="421"/>
      <c r="G7" s="421"/>
      <c r="H7" s="421"/>
      <c r="I7" s="421"/>
      <c r="J7" s="421"/>
    </row>
    <row r="8" spans="1:10" ht="63" customHeight="1" thickBot="1">
      <c r="A8" s="274">
        <v>1</v>
      </c>
      <c r="B8" s="276" t="s">
        <v>707</v>
      </c>
      <c r="C8" s="277"/>
      <c r="D8" s="273"/>
      <c r="E8" s="278" t="s">
        <v>21</v>
      </c>
      <c r="F8" s="279">
        <v>10</v>
      </c>
      <c r="G8" s="273"/>
      <c r="H8" s="273"/>
      <c r="I8" s="273"/>
      <c r="J8" s="277"/>
    </row>
    <row r="9" spans="1:10" ht="301.5" customHeight="1" thickBot="1">
      <c r="A9" s="280">
        <v>2</v>
      </c>
      <c r="B9" s="276" t="s">
        <v>713</v>
      </c>
      <c r="C9" s="277"/>
      <c r="D9" s="281"/>
      <c r="E9" s="278" t="s">
        <v>21</v>
      </c>
      <c r="F9" s="279">
        <v>5</v>
      </c>
      <c r="G9" s="273"/>
      <c r="H9" s="273"/>
      <c r="I9" s="273"/>
      <c r="J9" s="282"/>
    </row>
    <row r="10" spans="1:10" ht="24" customHeight="1" thickBot="1">
      <c r="A10" s="422" t="s">
        <v>487</v>
      </c>
      <c r="B10" s="423"/>
      <c r="C10" s="423"/>
      <c r="D10" s="423"/>
      <c r="E10" s="423"/>
      <c r="F10" s="423"/>
      <c r="G10" s="423"/>
      <c r="H10" s="423"/>
      <c r="I10" s="423"/>
      <c r="J10" s="424"/>
    </row>
    <row r="11" spans="1:10" ht="15.75" thickBot="1">
      <c r="A11" s="425"/>
      <c r="B11" s="426"/>
      <c r="C11" s="426"/>
      <c r="D11" s="426"/>
      <c r="E11" s="427"/>
      <c r="F11" s="213" t="s">
        <v>17</v>
      </c>
      <c r="G11" s="273"/>
      <c r="H11" s="273"/>
      <c r="I11" s="273"/>
      <c r="J11" s="277"/>
    </row>
    <row r="12" spans="1:10" ht="15">
      <c r="A12" s="283"/>
      <c r="B12" s="283"/>
      <c r="C12" s="283"/>
      <c r="D12" s="283"/>
      <c r="E12" s="283"/>
      <c r="F12" s="283"/>
      <c r="G12" s="283"/>
      <c r="H12" s="283"/>
      <c r="I12" s="283"/>
      <c r="J12" s="283"/>
    </row>
  </sheetData>
  <sheetProtection/>
  <mergeCells count="12">
    <mergeCell ref="B5:C5"/>
    <mergeCell ref="A6:A7"/>
    <mergeCell ref="B6:C6"/>
    <mergeCell ref="D6:D7"/>
    <mergeCell ref="E6:E7"/>
    <mergeCell ref="F6:F7"/>
    <mergeCell ref="G6:G7"/>
    <mergeCell ref="H6:H7"/>
    <mergeCell ref="I6:I7"/>
    <mergeCell ref="J6:J7"/>
    <mergeCell ref="A10:J10"/>
    <mergeCell ref="A11:E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J14"/>
  <sheetViews>
    <sheetView view="pageBreakPreview" zoomScale="60" zoomScaleNormal="70" zoomScalePageLayoutView="0" workbookViewId="0" topLeftCell="A1">
      <selection activeCell="I12" sqref="I12"/>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622</v>
      </c>
      <c r="B3" s="47"/>
      <c r="C3" s="47"/>
      <c r="D3" s="47"/>
      <c r="E3" s="47"/>
      <c r="F3" s="47"/>
      <c r="G3" s="47"/>
      <c r="H3" s="47"/>
      <c r="I3" s="47"/>
      <c r="J3" s="47"/>
    </row>
    <row r="4" spans="1:10" ht="15.75" thickBot="1">
      <c r="A4" s="126" t="s">
        <v>382</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39" customHeight="1" thickBot="1">
      <c r="A8" s="41">
        <v>1</v>
      </c>
      <c r="B8" s="62" t="s">
        <v>152</v>
      </c>
      <c r="C8" s="17"/>
      <c r="D8" s="15"/>
      <c r="E8" s="44" t="s">
        <v>21</v>
      </c>
      <c r="F8" s="45">
        <v>57</v>
      </c>
      <c r="G8" s="15">
        <f>PRODUCT(D8*F8)</f>
        <v>0</v>
      </c>
      <c r="H8" s="15"/>
      <c r="I8" s="15">
        <f>G8*1.08</f>
        <v>0</v>
      </c>
      <c r="J8" s="17"/>
    </row>
    <row r="9" spans="1:10" ht="36" customHeight="1" thickBot="1">
      <c r="A9" s="41">
        <v>2</v>
      </c>
      <c r="B9" s="17" t="s">
        <v>383</v>
      </c>
      <c r="C9" s="17"/>
      <c r="D9" s="15"/>
      <c r="E9" s="44" t="s">
        <v>22</v>
      </c>
      <c r="F9" s="45">
        <v>60</v>
      </c>
      <c r="G9" s="15">
        <f>PRODUCT(D9*F9)</f>
        <v>0</v>
      </c>
      <c r="H9" s="15"/>
      <c r="I9" s="15">
        <f>G9*1.08</f>
        <v>0</v>
      </c>
      <c r="J9" s="17"/>
    </row>
    <row r="10" spans="1:10" ht="25.5" customHeight="1" thickBot="1">
      <c r="A10" s="41">
        <v>3</v>
      </c>
      <c r="B10" s="62" t="s">
        <v>153</v>
      </c>
      <c r="C10" s="17"/>
      <c r="D10" s="15"/>
      <c r="E10" s="44" t="s">
        <v>22</v>
      </c>
      <c r="F10" s="45">
        <v>60</v>
      </c>
      <c r="G10" s="15">
        <f>PRODUCT(D10*F10)</f>
        <v>0</v>
      </c>
      <c r="H10" s="15"/>
      <c r="I10" s="15">
        <f>G10*1.08</f>
        <v>0</v>
      </c>
      <c r="J10" s="17"/>
    </row>
    <row r="11" spans="1:10" ht="15.75" thickBot="1">
      <c r="A11" s="41">
        <v>4</v>
      </c>
      <c r="B11" s="14" t="s">
        <v>154</v>
      </c>
      <c r="C11" s="17"/>
      <c r="D11" s="15"/>
      <c r="E11" s="44" t="s">
        <v>22</v>
      </c>
      <c r="F11" s="45">
        <v>60</v>
      </c>
      <c r="G11" s="15">
        <f>PRODUCT(D11*F11)</f>
        <v>0</v>
      </c>
      <c r="H11" s="15"/>
      <c r="I11" s="15">
        <f>G11*1.08</f>
        <v>0</v>
      </c>
      <c r="J11" s="17"/>
    </row>
    <row r="12" spans="1:10" ht="84.75" customHeight="1" thickBot="1">
      <c r="A12" s="41">
        <v>5</v>
      </c>
      <c r="B12" s="17" t="s">
        <v>151</v>
      </c>
      <c r="C12" s="17"/>
      <c r="D12" s="15"/>
      <c r="E12" s="44" t="s">
        <v>22</v>
      </c>
      <c r="F12" s="45">
        <v>3</v>
      </c>
      <c r="G12" s="15">
        <f>PRODUCT(D12*F12)</f>
        <v>0</v>
      </c>
      <c r="H12" s="15"/>
      <c r="I12" s="15">
        <f>G12*1.08</f>
        <v>0</v>
      </c>
      <c r="J12" s="17"/>
    </row>
    <row r="13" spans="1:10" ht="22.5" customHeight="1" thickBot="1">
      <c r="A13" s="286" t="s">
        <v>373</v>
      </c>
      <c r="B13" s="287"/>
      <c r="C13" s="287"/>
      <c r="D13" s="287"/>
      <c r="E13" s="287"/>
      <c r="F13" s="287"/>
      <c r="G13" s="287"/>
      <c r="H13" s="287"/>
      <c r="I13" s="287"/>
      <c r="J13" s="288"/>
    </row>
    <row r="14" spans="1:10" ht="15.75" thickBot="1">
      <c r="A14" s="289"/>
      <c r="B14" s="290"/>
      <c r="C14" s="290"/>
      <c r="D14" s="290"/>
      <c r="E14" s="291"/>
      <c r="F14" s="16" t="s">
        <v>17</v>
      </c>
      <c r="G14" s="15">
        <f>SUM(G8:G12)</f>
        <v>0</v>
      </c>
      <c r="H14" s="15"/>
      <c r="I14" s="15">
        <f>SUM(I8:I12)</f>
        <v>0</v>
      </c>
      <c r="J14" s="17"/>
    </row>
  </sheetData>
  <sheetProtection/>
  <mergeCells count="12">
    <mergeCell ref="A14:E14"/>
    <mergeCell ref="B5:C5"/>
    <mergeCell ref="A6:A7"/>
    <mergeCell ref="B6:C6"/>
    <mergeCell ref="D6:D7"/>
    <mergeCell ref="E6:E7"/>
    <mergeCell ref="G6:G7"/>
    <mergeCell ref="H6:H7"/>
    <mergeCell ref="I6:I7"/>
    <mergeCell ref="J6:J7"/>
    <mergeCell ref="A13:J13"/>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8.xml><?xml version="1.0" encoding="utf-8"?>
<worksheet xmlns="http://schemas.openxmlformats.org/spreadsheetml/2006/main" xmlns:r="http://schemas.openxmlformats.org/officeDocument/2006/relationships">
  <sheetPr>
    <tabColor rgb="FF00B050"/>
  </sheetPr>
  <dimension ref="A1:J13"/>
  <sheetViews>
    <sheetView view="pageBreakPreview" zoomScale="60" zoomScaleNormal="70" zoomScalePageLayoutView="0" workbookViewId="0" topLeftCell="A1">
      <selection activeCell="G11" sqref="G11"/>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7"/>
      <c r="B1" s="47"/>
      <c r="C1" s="47"/>
      <c r="D1" s="47"/>
      <c r="E1" s="47"/>
      <c r="F1" s="47"/>
      <c r="G1" s="47"/>
      <c r="H1" s="47"/>
      <c r="I1" s="47"/>
      <c r="J1" s="47"/>
    </row>
    <row r="2" spans="1:10" ht="15">
      <c r="A2" s="47"/>
      <c r="B2" s="47"/>
      <c r="C2" s="47"/>
      <c r="D2" s="47"/>
      <c r="E2" s="47"/>
      <c r="F2" s="47"/>
      <c r="G2" s="47"/>
      <c r="H2" s="47"/>
      <c r="I2" s="47"/>
      <c r="J2" s="47"/>
    </row>
    <row r="3" spans="1:10" ht="15">
      <c r="A3" s="13" t="s">
        <v>623</v>
      </c>
      <c r="B3" s="47"/>
      <c r="C3" s="47"/>
      <c r="D3" s="47"/>
      <c r="E3" s="47"/>
      <c r="F3" s="47"/>
      <c r="G3" s="47"/>
      <c r="H3" s="47"/>
      <c r="I3" s="47"/>
      <c r="J3" s="47"/>
    </row>
    <row r="4" spans="1:10" s="1" customFormat="1" ht="15.75" thickBot="1">
      <c r="A4" s="128" t="s">
        <v>380</v>
      </c>
      <c r="B4" s="129"/>
      <c r="C4" s="129"/>
      <c r="D4" s="129"/>
      <c r="E4" s="129"/>
      <c r="F4" s="129"/>
      <c r="G4" s="129"/>
      <c r="H4" s="129"/>
      <c r="I4" s="129"/>
      <c r="J4" s="129"/>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15.75" thickBot="1">
      <c r="A7" s="295"/>
      <c r="B7" s="41" t="s">
        <v>12</v>
      </c>
      <c r="C7" s="42" t="s">
        <v>13</v>
      </c>
      <c r="D7" s="285"/>
      <c r="E7" s="285"/>
      <c r="F7" s="285"/>
      <c r="G7" s="285"/>
      <c r="H7" s="285"/>
      <c r="I7" s="285"/>
      <c r="J7" s="285"/>
    </row>
    <row r="8" spans="1:10" ht="182.25" customHeight="1" thickBot="1">
      <c r="A8" s="41"/>
      <c r="B8" s="61" t="s">
        <v>381</v>
      </c>
      <c r="C8" s="17"/>
      <c r="D8" s="292"/>
      <c r="E8" s="287"/>
      <c r="F8" s="287"/>
      <c r="G8" s="287"/>
      <c r="H8" s="287"/>
      <c r="I8" s="287"/>
      <c r="J8" s="288"/>
    </row>
    <row r="9" spans="1:10" ht="15.75" thickBot="1">
      <c r="A9" s="41">
        <v>1</v>
      </c>
      <c r="B9" s="61" t="s">
        <v>26</v>
      </c>
      <c r="C9" s="17"/>
      <c r="D9" s="15"/>
      <c r="E9" s="44" t="s">
        <v>22</v>
      </c>
      <c r="F9" s="45">
        <v>190</v>
      </c>
      <c r="G9" s="15">
        <f>PRODUCT(D9*F9)</f>
        <v>0</v>
      </c>
      <c r="H9" s="15"/>
      <c r="I9" s="15">
        <f>G9*1.08</f>
        <v>0</v>
      </c>
      <c r="J9" s="17"/>
    </row>
    <row r="10" spans="1:10" ht="15.75" thickBot="1">
      <c r="A10" s="41">
        <v>2</v>
      </c>
      <c r="B10" s="61" t="s">
        <v>27</v>
      </c>
      <c r="C10" s="17"/>
      <c r="D10" s="15"/>
      <c r="E10" s="44" t="s">
        <v>22</v>
      </c>
      <c r="F10" s="45">
        <v>190</v>
      </c>
      <c r="G10" s="15">
        <f>PRODUCT(D10*F10)</f>
        <v>0</v>
      </c>
      <c r="H10" s="15"/>
      <c r="I10" s="15">
        <f>G10*1.08</f>
        <v>0</v>
      </c>
      <c r="J10" s="17"/>
    </row>
    <row r="11" spans="1:10" ht="15.75" thickBot="1">
      <c r="A11" s="41">
        <v>3</v>
      </c>
      <c r="B11" s="61" t="s">
        <v>28</v>
      </c>
      <c r="C11" s="17"/>
      <c r="D11" s="15"/>
      <c r="E11" s="44" t="s">
        <v>22</v>
      </c>
      <c r="F11" s="45">
        <v>190</v>
      </c>
      <c r="G11" s="15">
        <f>PRODUCT(D11*F11)</f>
        <v>0</v>
      </c>
      <c r="H11" s="15"/>
      <c r="I11" s="15">
        <f>G11*1.08</f>
        <v>0</v>
      </c>
      <c r="J11" s="17"/>
    </row>
    <row r="12" spans="1:10" ht="36" customHeight="1" thickBot="1">
      <c r="A12" s="286" t="s">
        <v>373</v>
      </c>
      <c r="B12" s="287"/>
      <c r="C12" s="287"/>
      <c r="D12" s="287"/>
      <c r="E12" s="287"/>
      <c r="F12" s="287"/>
      <c r="G12" s="287"/>
      <c r="H12" s="287"/>
      <c r="I12" s="287"/>
      <c r="J12" s="288"/>
    </row>
    <row r="13" spans="1:10" ht="15.75" thickBot="1">
      <c r="A13" s="289"/>
      <c r="B13" s="290"/>
      <c r="C13" s="290"/>
      <c r="D13" s="290"/>
      <c r="E13" s="291"/>
      <c r="F13" s="16" t="s">
        <v>17</v>
      </c>
      <c r="G13" s="15">
        <f>SUM(G8:G11)</f>
        <v>0</v>
      </c>
      <c r="H13" s="15"/>
      <c r="I13" s="15">
        <f>SUM(I9:I11)</f>
        <v>0</v>
      </c>
      <c r="J13" s="17"/>
    </row>
  </sheetData>
  <sheetProtection/>
  <mergeCells count="13">
    <mergeCell ref="A13:E13"/>
    <mergeCell ref="D8:J8"/>
    <mergeCell ref="B5:C5"/>
    <mergeCell ref="A6:A7"/>
    <mergeCell ref="B6:C6"/>
    <mergeCell ref="D6:D7"/>
    <mergeCell ref="E6:E7"/>
    <mergeCell ref="F6:F7"/>
    <mergeCell ref="G6:G7"/>
    <mergeCell ref="H6:H7"/>
    <mergeCell ref="I6:I7"/>
    <mergeCell ref="J6:J7"/>
    <mergeCell ref="A12:J12"/>
  </mergeCells>
  <printOptions/>
  <pageMargins left="0.7086614173228347" right="0.7086614173228347" top="0.7480314960629921" bottom="0.7480314960629921" header="0.31496062992125984" footer="0.31496062992125984"/>
  <pageSetup orientation="landscape" paperSize="9" scale="53" r:id="rId1"/>
</worksheet>
</file>

<file path=xl/worksheets/sheet9.xml><?xml version="1.0" encoding="utf-8"?>
<worksheet xmlns="http://schemas.openxmlformats.org/spreadsheetml/2006/main" xmlns:r="http://schemas.openxmlformats.org/officeDocument/2006/relationships">
  <sheetPr>
    <tabColor rgb="FF00B050"/>
  </sheetPr>
  <dimension ref="A2:J13"/>
  <sheetViews>
    <sheetView zoomScale="70" zoomScaleNormal="70" zoomScalePageLayoutView="0" workbookViewId="0" topLeftCell="A2">
      <selection activeCell="G11" sqref="G11"/>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2" spans="1:10" ht="15">
      <c r="A2" s="47"/>
      <c r="B2" s="47"/>
      <c r="C2" s="47"/>
      <c r="D2" s="47"/>
      <c r="E2" s="47"/>
      <c r="F2" s="47"/>
      <c r="G2" s="47"/>
      <c r="H2" s="47"/>
      <c r="I2" s="47"/>
      <c r="J2" s="47"/>
    </row>
    <row r="3" spans="1:10" ht="15">
      <c r="A3" s="13" t="s">
        <v>624</v>
      </c>
      <c r="B3" s="47"/>
      <c r="C3" s="47"/>
      <c r="D3" s="47"/>
      <c r="E3" s="47"/>
      <c r="F3" s="47"/>
      <c r="G3" s="47"/>
      <c r="H3" s="47"/>
      <c r="I3" s="47"/>
      <c r="J3" s="47"/>
    </row>
    <row r="4" spans="1:10" ht="15.75" thickBot="1">
      <c r="A4" s="126" t="s">
        <v>379</v>
      </c>
      <c r="B4" s="47"/>
      <c r="C4" s="47"/>
      <c r="D4" s="47"/>
      <c r="E4" s="47"/>
      <c r="F4" s="47"/>
      <c r="G4" s="47"/>
      <c r="H4" s="47"/>
      <c r="I4" s="47"/>
      <c r="J4" s="47"/>
    </row>
    <row r="5" spans="1:10" ht="15.75" thickBot="1">
      <c r="A5" s="15"/>
      <c r="B5" s="292"/>
      <c r="C5" s="293"/>
      <c r="D5" s="41" t="s">
        <v>0</v>
      </c>
      <c r="E5" s="41" t="s">
        <v>1</v>
      </c>
      <c r="F5" s="41" t="s">
        <v>2</v>
      </c>
      <c r="G5" s="41" t="s">
        <v>3</v>
      </c>
      <c r="H5" s="41" t="s">
        <v>4</v>
      </c>
      <c r="I5" s="41" t="s">
        <v>5</v>
      </c>
      <c r="J5" s="41" t="s">
        <v>6</v>
      </c>
    </row>
    <row r="6" spans="1:10" ht="21.75" customHeight="1" thickBot="1">
      <c r="A6" s="294"/>
      <c r="B6" s="296" t="s">
        <v>7</v>
      </c>
      <c r="C6" s="297"/>
      <c r="D6" s="284" t="s">
        <v>205</v>
      </c>
      <c r="E6" s="284" t="s">
        <v>8</v>
      </c>
      <c r="F6" s="284" t="s">
        <v>9</v>
      </c>
      <c r="G6" s="284" t="s">
        <v>206</v>
      </c>
      <c r="H6" s="284" t="s">
        <v>10</v>
      </c>
      <c r="I6" s="284" t="s">
        <v>207</v>
      </c>
      <c r="J6" s="284" t="s">
        <v>11</v>
      </c>
    </row>
    <row r="7" spans="1:10" ht="27" customHeight="1" thickBot="1">
      <c r="A7" s="295"/>
      <c r="B7" s="41" t="s">
        <v>12</v>
      </c>
      <c r="C7" s="42" t="s">
        <v>13</v>
      </c>
      <c r="D7" s="285"/>
      <c r="E7" s="285"/>
      <c r="F7" s="285"/>
      <c r="G7" s="285"/>
      <c r="H7" s="285"/>
      <c r="I7" s="285"/>
      <c r="J7" s="285"/>
    </row>
    <row r="8" spans="1:10" ht="108" customHeight="1" thickBot="1">
      <c r="A8" s="41"/>
      <c r="B8" s="62" t="s">
        <v>378</v>
      </c>
      <c r="C8" s="17"/>
      <c r="D8" s="292"/>
      <c r="E8" s="287"/>
      <c r="F8" s="287"/>
      <c r="G8" s="287"/>
      <c r="H8" s="287"/>
      <c r="I8" s="287"/>
      <c r="J8" s="288"/>
    </row>
    <row r="9" spans="1:10" ht="15.75" thickBot="1">
      <c r="A9" s="41">
        <v>1</v>
      </c>
      <c r="B9" s="61" t="s">
        <v>35</v>
      </c>
      <c r="C9" s="17"/>
      <c r="D9" s="15"/>
      <c r="E9" s="44" t="s">
        <v>22</v>
      </c>
      <c r="F9" s="45">
        <v>75</v>
      </c>
      <c r="G9" s="15">
        <f>PRODUCT(D9*F9)</f>
        <v>0</v>
      </c>
      <c r="H9" s="15"/>
      <c r="I9" s="15">
        <f>G9*1.08</f>
        <v>0</v>
      </c>
      <c r="J9" s="17"/>
    </row>
    <row r="10" spans="1:10" ht="15.75" thickBot="1">
      <c r="A10" s="41" t="s">
        <v>1</v>
      </c>
      <c r="B10" s="61" t="s">
        <v>150</v>
      </c>
      <c r="C10" s="17"/>
      <c r="D10" s="15"/>
      <c r="E10" s="44" t="s">
        <v>22</v>
      </c>
      <c r="F10" s="45">
        <v>5</v>
      </c>
      <c r="G10" s="15">
        <f>PRODUCT(D10*F10)</f>
        <v>0</v>
      </c>
      <c r="H10" s="15"/>
      <c r="I10" s="15">
        <f>G10*1.08</f>
        <v>0</v>
      </c>
      <c r="J10" s="17"/>
    </row>
    <row r="11" spans="1:10" ht="33.75" customHeight="1" thickBot="1">
      <c r="A11" s="41">
        <v>3</v>
      </c>
      <c r="B11" s="61" t="s">
        <v>29</v>
      </c>
      <c r="C11" s="17"/>
      <c r="D11" s="15"/>
      <c r="E11" s="44" t="s">
        <v>22</v>
      </c>
      <c r="F11" s="45">
        <v>30</v>
      </c>
      <c r="G11" s="15">
        <f>PRODUCT(D11*F11)</f>
        <v>0</v>
      </c>
      <c r="H11" s="15"/>
      <c r="I11" s="15">
        <f>G11*1.08</f>
        <v>0</v>
      </c>
      <c r="J11" s="17"/>
    </row>
    <row r="12" spans="1:10" ht="30.75" customHeight="1" thickBot="1">
      <c r="A12" s="286" t="s">
        <v>377</v>
      </c>
      <c r="B12" s="287"/>
      <c r="C12" s="287"/>
      <c r="D12" s="287"/>
      <c r="E12" s="287"/>
      <c r="F12" s="287"/>
      <c r="G12" s="287"/>
      <c r="H12" s="287"/>
      <c r="I12" s="287"/>
      <c r="J12" s="288"/>
    </row>
    <row r="13" spans="1:10" ht="15.75" thickBot="1">
      <c r="A13" s="289"/>
      <c r="B13" s="290"/>
      <c r="C13" s="290"/>
      <c r="D13" s="290"/>
      <c r="E13" s="291"/>
      <c r="F13" s="16" t="s">
        <v>17</v>
      </c>
      <c r="G13" s="15">
        <f>SUM(G8:G11)</f>
        <v>0</v>
      </c>
      <c r="H13" s="15"/>
      <c r="I13" s="15">
        <f>SUM(I9:I11)</f>
        <v>0</v>
      </c>
      <c r="J13" s="17"/>
    </row>
  </sheetData>
  <sheetProtection/>
  <mergeCells count="13">
    <mergeCell ref="G6:G7"/>
    <mergeCell ref="H6:H7"/>
    <mergeCell ref="I6:I7"/>
    <mergeCell ref="J6:J7"/>
    <mergeCell ref="D8:J8"/>
    <mergeCell ref="A12:J12"/>
    <mergeCell ref="F6:F7"/>
    <mergeCell ref="B5:C5"/>
    <mergeCell ref="A6:A7"/>
    <mergeCell ref="B6:C6"/>
    <mergeCell ref="D6:D7"/>
    <mergeCell ref="E6:E7"/>
    <mergeCell ref="A13:E13"/>
  </mergeCells>
  <printOptions/>
  <pageMargins left="0.7086614173228347" right="0.7086614173228347" top="0.7480314960629921" bottom="0.7480314960629921" header="0.31496062992125984" footer="0.31496062992125984"/>
  <pageSetup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Janowski</dc:creator>
  <cp:keywords/>
  <dc:description/>
  <cp:lastModifiedBy>adm4</cp:lastModifiedBy>
  <cp:lastPrinted>2018-03-02T12:04:06Z</cp:lastPrinted>
  <dcterms:created xsi:type="dcterms:W3CDTF">2012-03-29T10:24:09Z</dcterms:created>
  <dcterms:modified xsi:type="dcterms:W3CDTF">2018-03-16T12:56:11Z</dcterms:modified>
  <cp:category/>
  <cp:version/>
  <cp:contentType/>
  <cp:contentStatus/>
</cp:coreProperties>
</file>