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lkowiak\Documents\Ewa\2018 radiologia\"/>
    </mc:Choice>
  </mc:AlternateContent>
  <bookViews>
    <workbookView xWindow="0" yWindow="0" windowWidth="19200" windowHeight="10860" firstSheet="2" activeTab="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J4" i="7" s="1"/>
  <c r="G4" i="7"/>
  <c r="H4" i="8" l="1"/>
  <c r="J4" i="8" s="1"/>
  <c r="J5" i="8" s="1"/>
  <c r="G4" i="8"/>
  <c r="H5" i="7"/>
  <c r="H6" i="7" s="1"/>
  <c r="G5" i="7"/>
  <c r="H4" i="6"/>
  <c r="J4" i="6" s="1"/>
  <c r="J5" i="6" s="1"/>
  <c r="G4" i="6"/>
  <c r="J5" i="7" l="1"/>
  <c r="J6" i="7" s="1"/>
  <c r="H5" i="8"/>
  <c r="H5" i="6"/>
  <c r="G4" i="1"/>
  <c r="H4" i="5" l="1"/>
  <c r="J4" i="5" s="1"/>
  <c r="J5" i="5" s="1"/>
  <c r="G4" i="5"/>
  <c r="H4" i="4"/>
  <c r="H5" i="4" s="1"/>
  <c r="G4" i="4"/>
  <c r="H4" i="3"/>
  <c r="J4" i="3" s="1"/>
  <c r="J5" i="3" s="1"/>
  <c r="G4" i="3"/>
  <c r="H4" i="2"/>
  <c r="H5" i="2" s="1"/>
  <c r="G4" i="2"/>
  <c r="H4" i="1"/>
  <c r="J4" i="1" s="1"/>
  <c r="J5" i="1" s="1"/>
  <c r="J4" i="4" l="1"/>
  <c r="J5" i="4" s="1"/>
  <c r="J4" i="2"/>
  <c r="J5" i="2" s="1"/>
  <c r="H5" i="1"/>
  <c r="H5" i="3"/>
  <c r="H5" i="5"/>
</calcChain>
</file>

<file path=xl/sharedStrings.xml><?xml version="1.0" encoding="utf-8"?>
<sst xmlns="http://schemas.openxmlformats.org/spreadsheetml/2006/main" count="250" uniqueCount="48">
  <si>
    <t>Pakiet 1. Wkłady do strzykawki Spectris Solaris EP MR</t>
  </si>
  <si>
    <t>Dokładna nazwa przedmiotu zamówienia</t>
  </si>
  <si>
    <t>Ilość</t>
  </si>
  <si>
    <t>Jedn. miary</t>
  </si>
  <si>
    <t>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</si>
  <si>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</si>
  <si>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</si>
  <si>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</si>
  <si>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</si>
  <si>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</si>
  <si>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Ilość jednostek w opak. handl.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</si>
  <si>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</si>
  <si>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</si>
  <si>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</si>
  <si>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</si>
  <si>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</si>
  <si>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</si>
  <si>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</si>
  <si>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</si>
  <si>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</si>
  <si>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</si>
  <si>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</si>
  <si>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Łączna cena pakietu</t>
  </si>
  <si>
    <t xml:space="preserve">* w przypadku większej ilości kodów spełniających warunki należy dołączyć listę kodów na dodatkowej stronie 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</si>
  <si>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</si>
  <si>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</si>
  <si>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</si>
  <si>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</si>
  <si>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Pakiet 2. Wkłady do strzykawki Stellant CT D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</si>
  <si>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Wykonawca zaznaczy na poszczególnych dokumentach, którego pakietu w ofercie dotyczą. </t>
  </si>
  <si>
    <t xml:space="preserve">Pakiet 3. Zestaw materiałów zużywalnych wielokrotnego użytku do zastosowania ze wstrzykiwaczem Medrad Stellant </t>
  </si>
  <si>
    <t>Zestaw materiałów zużywalnych wielokrotnego użytku do zastosowania ze wstrzykiwaczem Medrad Stellant o minimalnie 12-godz. okresie użytkowania zawierający: 2 wkłady wielokrotnego napełniania (12 godz.), 2 zestawy transferowe z zaworami antyzwrotnymi i zintegrowanymi spikami, 1 złącze wielorazowego użytku (12-godz.)</t>
  </si>
  <si>
    <t xml:space="preserve">Pakiet 4. Jednorazowy dren spiralny </t>
  </si>
  <si>
    <t>Jednorazowy dren spiralny linia pacjenta dł. min.250 cm przy pełnym rozciągnięciu z dwoma zintegrowanymi zastawkami antyzwrotnymi, kompatybilny z zestawem wkładów wielokrotnego użytku do wstrzykiwacza  do Medrad Stellant.</t>
  </si>
  <si>
    <t>Pakiet 5. Złącze niskiego ciśnienia</t>
  </si>
  <si>
    <t>Uwaga! Niespełnienie parametrów granicznych spowoduje odrzucenie oferty</t>
  </si>
  <si>
    <t>Wkłady do strzykawki Stellant CT  D                                     Zamawiający wymaga:
Jednorazowy, sterylny, atestowany przez producenta zestaw wkładów przeznaczony do stosowania ze wstrzykiwaczem Medrad Stellant CT Dual składający się z dwóch wkładów o poj. 200ml, złącza niskiego ciśnienia z trójnikiem „T” o długości +/- 150 cm oraz złącza szybkiego napełniania. Długość ramion jest różna i po stronie kontrastu nie przekracza 2 cm. Zestaw atestowany przez producenta wstrzykiwacza firmę Bayer/Medrad.</t>
  </si>
  <si>
    <t xml:space="preserve">Wkłady do strzykawki Spectris Solaris EP MR
Zamawiający wymaga: Jednorazowy, sterylny, atestowany przez producenta zestaw wkładów przeznaczony do zastosowania ze wstrzykiwaczem kontrastu Spectris Solaris EP MR składający się z:
• wkładu o pojemności 65ml,
• wkładu o pojemności 115ml,
• jednego ostrza typu spike dużego przeznaczonego do nakłucia pojemnika z solą fizjologiczną,
• jednego ostrza typu spike małego przeznaczonego do fiolki z kontrastem,
• łącznika niskociśnieniowego o długości ok +/- 245cm z trójnikiem „T” i jedna zastawką antyzwrotną. Długość ramion jest różna i po stronie kontrastu nie przekracza 2 cm. Zestaw atestowany przez producenta wstrzykiwacza firmę Bayer/Medrad. </t>
  </si>
  <si>
    <t>Złącze niskiego ciśnienia o wytrzymałości do 400 PSI, 152 cm długości, z trójnikiem T do wstrzykiwacza Stellant. Zamawiajacy wymaga: Łacznik niskociśnieniowy o różnej długości ramion, po stronie kontrastu nie przekraczający 2 cm. Łacznik atestowany przez producenta wstrzykiwacza firmę Bayer/Medrad.</t>
  </si>
  <si>
    <t>wklady do strzykawki automatycznej Madrad Stellant, 2 sztuki po 200 ml, sterylne AB</t>
  </si>
  <si>
    <t>Pakiet 6. Sprzęt dla zakładu radiologii pediatrycznej – wkłady do strzykawki automatycznej</t>
  </si>
  <si>
    <t>Pakiet 7. Sprzęt dla zakładu radiologii pediatrycznej – elektrody</t>
  </si>
  <si>
    <t>elektrody zsynchronizowane z Invivo, Quatrode MRI ECG Elektrode PAD Ag/AgCl, 1 op.-25 szt.</t>
  </si>
  <si>
    <t>użycie w dokumentacji określeń i nazw własnych ma jedynie charakter przykładowy i służy określeniu klasy i jakości towaru. Zamawiający wymaga, aby użyte materiały, o ile są inne, posiadały parametry jakościowe, techniczne i eksploatacyjne nie gorsze niż określone w przedmiocie zamówienia</t>
  </si>
  <si>
    <t xml:space="preserve">elektrody zsynchronizowane z Invivo, Neonatal quatrode MRI ECG Elektrode Pad, Ag/AgCl </t>
  </si>
  <si>
    <t>b.w.</t>
  </si>
  <si>
    <t>Pakiet 8. Sprzęt dla zakładu radiologii pediatrycznej – złącze szybkiego napełniania, złącze niskiego ciśnienia</t>
  </si>
  <si>
    <t xml:space="preserve"> złącze szybkiego napełniania oraz złącze niskiego ciśnienia z trójnikiem 150 cm, 24 bar/350psi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</si>
</sst>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\.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5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0"/>
      <name val="Arial CE"/>
      <charset val="238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</cellStyleXfs>
  <cellXfs count="124">
    <xf numFmtId="0" fontId="0" fillId="0" borderId="0" xfId="0"/>
    <xf numFmtId="0" fontId="2" fillId="0" borderId="0" xfId="3" applyFont="1" applyAlignment="1">
      <alignment horizontal="left" vertical="center" wrapText="1"/>
    </xf>
    <xf numFmtId="0" fontId="3" fillId="0" borderId="0" xfId="4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6" fillId="0" borderId="4" xfId="5" quotePrefix="1" applyFont="1" applyBorder="1" applyAlignment="1">
      <alignment horizontal="center" vertical="center" wrapText="1"/>
    </xf>
    <xf numFmtId="0" fontId="6" fillId="0" borderId="5" xfId="6" quotePrefix="1" applyFont="1" applyBorder="1" applyAlignment="1">
      <alignment horizontal="center" vertical="center" wrapText="1"/>
    </xf>
    <xf numFmtId="0" fontId="6" fillId="0" borderId="6" xfId="7" quotePrefix="1" applyFont="1" applyFill="1" applyBorder="1" applyAlignment="1">
      <alignment horizontal="center" vertical="center" wrapText="1"/>
    </xf>
    <xf numFmtId="0" fontId="6" fillId="0" borderId="7" xfId="4" quotePrefix="1" applyFont="1" applyBorder="1" applyAlignment="1">
      <alignment horizontal="center" vertical="center" wrapText="1"/>
    </xf>
    <xf numFmtId="0" fontId="6" fillId="0" borderId="4" xfId="4" quotePrefix="1" applyFont="1" applyBorder="1" applyAlignment="1">
      <alignment horizontal="center" vertical="center" wrapText="1"/>
    </xf>
    <xf numFmtId="0" fontId="6" fillId="0" borderId="5" xfId="4" quotePrefix="1" applyFont="1" applyBorder="1" applyAlignment="1">
      <alignment horizontal="center" vertical="center" wrapText="1"/>
    </xf>
    <xf numFmtId="0" fontId="6" fillId="0" borderId="6" xfId="4" quotePrefix="1" applyFont="1" applyBorder="1" applyAlignment="1">
      <alignment horizontal="center" vertical="center" wrapText="1"/>
    </xf>
    <xf numFmtId="0" fontId="6" fillId="0" borderId="6" xfId="5" quotePrefix="1" applyFont="1" applyBorder="1" applyAlignment="1">
      <alignment horizontal="center" vertical="center" wrapText="1"/>
    </xf>
    <xf numFmtId="0" fontId="7" fillId="0" borderId="0" xfId="0" applyFont="1"/>
    <xf numFmtId="49" fontId="8" fillId="0" borderId="1" xfId="3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center" vertical="center"/>
    </xf>
    <xf numFmtId="44" fontId="10" fillId="3" borderId="1" xfId="1" applyFont="1" applyFill="1" applyBorder="1" applyAlignment="1">
      <alignment horizontal="center" vertical="center" wrapText="1"/>
    </xf>
    <xf numFmtId="44" fontId="10" fillId="2" borderId="1" xfId="1" applyNumberFormat="1" applyFont="1" applyFill="1" applyBorder="1" applyAlignment="1">
      <alignment horizontal="center" vertical="center"/>
    </xf>
    <xf numFmtId="44" fontId="10" fillId="2" borderId="1" xfId="1" applyNumberFormat="1" applyFont="1" applyFill="1" applyBorder="1" applyAlignment="1">
      <alignment horizontal="right" vertical="center"/>
    </xf>
    <xf numFmtId="1" fontId="10" fillId="3" borderId="1" xfId="2" applyNumberFormat="1" applyFont="1" applyFill="1" applyBorder="1" applyAlignment="1">
      <alignment horizontal="center" vertical="center"/>
    </xf>
    <xf numFmtId="0" fontId="6" fillId="4" borderId="1" xfId="5" quotePrefix="1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5" borderId="0" xfId="9" applyFont="1" applyFill="1" applyBorder="1" applyAlignment="1">
      <alignment vertical="center"/>
    </xf>
    <xf numFmtId="44" fontId="4" fillId="5" borderId="8" xfId="9" applyNumberFormat="1" applyFont="1" applyFill="1" applyBorder="1" applyAlignment="1">
      <alignment vertical="center"/>
    </xf>
    <xf numFmtId="44" fontId="4" fillId="5" borderId="0" xfId="9" applyNumberFormat="1" applyFont="1" applyFill="1" applyBorder="1" applyAlignment="1">
      <alignment vertical="center"/>
    </xf>
    <xf numFmtId="0" fontId="0" fillId="0" borderId="0" xfId="0" applyBorder="1"/>
    <xf numFmtId="0" fontId="4" fillId="5" borderId="0" xfId="9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3" fillId="0" borderId="0" xfId="4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3" fillId="0" borderId="0" xfId="4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2" fillId="0" borderId="0" xfId="4" applyFont="1" applyBorder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3" fillId="0" borderId="0" xfId="8" applyAlignment="1">
      <alignment wrapText="1"/>
    </xf>
    <xf numFmtId="0" fontId="0" fillId="0" borderId="0" xfId="0" applyAlignment="1"/>
    <xf numFmtId="0" fontId="15" fillId="0" borderId="0" xfId="0" applyFont="1"/>
    <xf numFmtId="0" fontId="3" fillId="0" borderId="0" xfId="4" applyFont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Border="1" applyAlignment="1">
      <alignment horizontal="left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6" borderId="0" xfId="4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4" fillId="5" borderId="0" xfId="9" applyFont="1" applyFill="1" applyBorder="1" applyAlignment="1">
      <alignment horizontal="center" vertical="center"/>
    </xf>
    <xf numFmtId="0" fontId="3" fillId="0" borderId="0" xfId="8" applyAlignment="1">
      <alignment wrapText="1"/>
    </xf>
    <xf numFmtId="0" fontId="0" fillId="0" borderId="0" xfId="0" applyAlignment="1"/>
    <xf numFmtId="0" fontId="10" fillId="2" borderId="1" xfId="4" applyFont="1" applyFill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0" fontId="6" fillId="0" borderId="2" xfId="5" quotePrefix="1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4" fillId="5" borderId="0" xfId="9" applyFont="1" applyFill="1" applyBorder="1" applyAlignment="1">
      <alignment horizontal="center" vertical="center"/>
    </xf>
    <xf numFmtId="0" fontId="3" fillId="0" borderId="0" xfId="8" applyAlignment="1">
      <alignment wrapText="1"/>
    </xf>
    <xf numFmtId="0" fontId="0" fillId="0" borderId="0" xfId="0" applyAlignment="1"/>
    <xf numFmtId="0" fontId="17" fillId="0" borderId="1" xfId="3" applyNumberFormat="1" applyFont="1" applyFill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20" fillId="0" borderId="0" xfId="4" applyFont="1" applyAlignment="1">
      <alignment vertical="center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3" fillId="0" borderId="9" xfId="5" quotePrefix="1" applyFont="1" applyBorder="1" applyAlignment="1">
      <alignment horizontal="center" vertical="center" wrapText="1"/>
    </xf>
    <xf numFmtId="0" fontId="23" fillId="0" borderId="3" xfId="5" applyFont="1" applyBorder="1" applyAlignment="1">
      <alignment horizontal="center" vertical="center" wrapText="1"/>
    </xf>
    <xf numFmtId="0" fontId="23" fillId="0" borderId="10" xfId="5" quotePrefix="1" applyFont="1" applyBorder="1" applyAlignment="1">
      <alignment horizontal="center" vertical="center" wrapText="1"/>
    </xf>
    <xf numFmtId="0" fontId="23" fillId="0" borderId="11" xfId="6" quotePrefix="1" applyFont="1" applyBorder="1" applyAlignment="1">
      <alignment horizontal="center" vertical="center" wrapText="1"/>
    </xf>
    <xf numFmtId="0" fontId="23" fillId="0" borderId="1" xfId="7" quotePrefix="1" applyFont="1" applyFill="1" applyBorder="1" applyAlignment="1">
      <alignment horizontal="center" vertical="center" wrapText="1"/>
    </xf>
    <xf numFmtId="0" fontId="23" fillId="0" borderId="12" xfId="4" quotePrefix="1" applyFont="1" applyBorder="1" applyAlignment="1">
      <alignment horizontal="center" vertical="center" wrapText="1"/>
    </xf>
    <xf numFmtId="0" fontId="23" fillId="0" borderId="4" xfId="4" quotePrefix="1" applyFont="1" applyBorder="1" applyAlignment="1">
      <alignment horizontal="center" vertical="center" wrapText="1"/>
    </xf>
    <xf numFmtId="0" fontId="23" fillId="0" borderId="10" xfId="4" quotePrefix="1" applyFont="1" applyBorder="1" applyAlignment="1">
      <alignment horizontal="center" vertical="center" wrapText="1"/>
    </xf>
    <xf numFmtId="0" fontId="23" fillId="0" borderId="5" xfId="4" quotePrefix="1" applyFont="1" applyBorder="1" applyAlignment="1">
      <alignment horizontal="center" vertical="center" wrapText="1"/>
    </xf>
    <xf numFmtId="0" fontId="23" fillId="0" borderId="1" xfId="4" quotePrefix="1" applyFont="1" applyBorder="1" applyAlignment="1">
      <alignment horizontal="center" vertical="center" wrapText="1"/>
    </xf>
    <xf numFmtId="0" fontId="23" fillId="0" borderId="1" xfId="5" quotePrefix="1" applyFont="1" applyBorder="1" applyAlignment="1">
      <alignment horizontal="center" vertical="center" wrapText="1"/>
    </xf>
    <xf numFmtId="49" fontId="24" fillId="0" borderId="1" xfId="3" applyNumberFormat="1" applyFont="1" applyFill="1" applyBorder="1" applyAlignment="1">
      <alignment horizontal="left" vertical="center" wrapText="1"/>
    </xf>
    <xf numFmtId="0" fontId="20" fillId="0" borderId="1" xfId="4" applyFont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44" fontId="24" fillId="3" borderId="1" xfId="1" applyFont="1" applyFill="1" applyBorder="1" applyAlignment="1">
      <alignment horizontal="center" vertical="center" wrapText="1"/>
    </xf>
    <xf numFmtId="44" fontId="20" fillId="2" borderId="1" xfId="1" applyNumberFormat="1" applyFont="1" applyFill="1" applyBorder="1" applyAlignment="1">
      <alignment horizontal="center" vertical="center"/>
    </xf>
    <xf numFmtId="44" fontId="20" fillId="2" borderId="1" xfId="1" applyNumberFormat="1" applyFont="1" applyFill="1" applyBorder="1" applyAlignment="1">
      <alignment horizontal="right" vertical="center"/>
    </xf>
    <xf numFmtId="1" fontId="20" fillId="3" borderId="1" xfId="2" applyNumberFormat="1" applyFont="1" applyFill="1" applyBorder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/>
    </xf>
    <xf numFmtId="0" fontId="23" fillId="4" borderId="1" xfId="5" quotePrefix="1" applyFont="1" applyFill="1" applyBorder="1" applyAlignment="1">
      <alignment horizontal="center" vertical="center" wrapText="1"/>
    </xf>
    <xf numFmtId="0" fontId="20" fillId="0" borderId="0" xfId="8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5" borderId="13" xfId="9" applyFont="1" applyFill="1" applyBorder="1" applyAlignment="1">
      <alignment vertical="center"/>
    </xf>
    <xf numFmtId="0" fontId="21" fillId="5" borderId="13" xfId="9" applyFont="1" applyFill="1" applyBorder="1" applyAlignment="1">
      <alignment horizontal="center" vertical="center"/>
    </xf>
    <xf numFmtId="44" fontId="21" fillId="5" borderId="1" xfId="9" applyNumberFormat="1" applyFont="1" applyFill="1" applyBorder="1" applyAlignment="1">
      <alignment vertical="center"/>
    </xf>
    <xf numFmtId="44" fontId="21" fillId="5" borderId="0" xfId="9" applyNumberFormat="1" applyFont="1" applyFill="1" applyBorder="1" applyAlignment="1">
      <alignment vertical="center"/>
    </xf>
    <xf numFmtId="0" fontId="24" fillId="0" borderId="1" xfId="3" applyNumberFormat="1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vertical="center"/>
    </xf>
    <xf numFmtId="0" fontId="21" fillId="5" borderId="0" xfId="9" applyFont="1" applyFill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/>
    </xf>
    <xf numFmtId="0" fontId="27" fillId="7" borderId="1" xfId="10" applyFont="1" applyFill="1" applyBorder="1" applyAlignment="1">
      <alignment horizontal="left" vertical="center" wrapText="1"/>
    </xf>
    <xf numFmtId="0" fontId="12" fillId="0" borderId="0" xfId="4" applyFont="1" applyAlignment="1">
      <alignment horizontal="left" vertical="top" wrapText="1"/>
    </xf>
    <xf numFmtId="0" fontId="20" fillId="0" borderId="0" xfId="4" applyFont="1" applyBorder="1" applyAlignment="1">
      <alignment vertical="center"/>
    </xf>
    <xf numFmtId="0" fontId="27" fillId="0" borderId="0" xfId="0" applyFont="1"/>
    <xf numFmtId="0" fontId="27" fillId="0" borderId="1" xfId="11" applyFont="1" applyFill="1" applyBorder="1" applyAlignment="1">
      <alignment horizontal="left" vertical="center" wrapText="1"/>
    </xf>
    <xf numFmtId="0" fontId="20" fillId="0" borderId="0" xfId="0" applyFont="1" applyBorder="1"/>
    <xf numFmtId="0" fontId="21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5" fillId="0" borderId="0" xfId="4" applyFont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20" fillId="0" borderId="0" xfId="8" applyFont="1" applyAlignment="1">
      <alignment wrapText="1"/>
    </xf>
    <xf numFmtId="0" fontId="20" fillId="0" borderId="0" xfId="0" applyFont="1" applyAlignment="1"/>
    <xf numFmtId="0" fontId="20" fillId="0" borderId="0" xfId="8" applyFont="1" applyAlignment="1">
      <alignment wrapText="1"/>
    </xf>
    <xf numFmtId="0" fontId="20" fillId="0" borderId="0" xfId="0" applyFont="1" applyAlignment="1"/>
    <xf numFmtId="0" fontId="21" fillId="0" borderId="0" xfId="0" applyFont="1"/>
    <xf numFmtId="0" fontId="27" fillId="7" borderId="1" xfId="11" applyFont="1" applyFill="1" applyBorder="1" applyAlignment="1">
      <alignment horizontal="left" vertical="center" wrapText="1"/>
    </xf>
    <xf numFmtId="1" fontId="27" fillId="0" borderId="1" xfId="11" applyNumberFormat="1" applyFont="1" applyFill="1" applyBorder="1" applyAlignment="1">
      <alignment horizontal="left" vertical="center" wrapText="1"/>
    </xf>
  </cellXfs>
  <cellStyles count="12">
    <cellStyle name="Normalny" xfId="0" builtinId="0"/>
    <cellStyle name="Normalny_Arkusz1" xfId="11"/>
    <cellStyle name="Normalny_Arkusz1_Arkusz2" xfId="10"/>
    <cellStyle name="Normalny_Arkusz11" xfId="6"/>
    <cellStyle name="Normalny_Arkusz13" xfId="5"/>
    <cellStyle name="Normalny_Arkusz5" xfId="9"/>
    <cellStyle name="Normalny_Arkusz9" xfId="8"/>
    <cellStyle name="Normalny_kardiowert_w2-zal2" xfId="4"/>
    <cellStyle name="Normalny_pak. nr 1, 2009" xfId="7"/>
    <cellStyle name="Normalny_Przedmiot zamówienia - załącznik2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zoomScalePageLayoutView="80" workbookViewId="0">
      <selection activeCell="B4" sqref="B4"/>
    </sheetView>
  </sheetViews>
  <sheetFormatPr defaultColWidth="11.42578125" defaultRowHeight="12.75" x14ac:dyDescent="0.2"/>
  <cols>
    <col min="1" max="1" width="8.28515625" style="2" customWidth="1"/>
    <col min="2" max="2" width="40.2851562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1.425781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1"/>
    </row>
    <row r="2" spans="1:12" s="6" customFormat="1" ht="52.5" customHeight="1" x14ac:dyDescent="0.2">
      <c r="A2" s="57" t="s">
        <v>1</v>
      </c>
      <c r="B2" s="57"/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5" t="s">
        <v>11</v>
      </c>
    </row>
    <row r="3" spans="1:12" s="15" customFormat="1" ht="13.5" customHeight="1" x14ac:dyDescent="0.2">
      <c r="A3" s="58" t="s">
        <v>12</v>
      </c>
      <c r="B3" s="59"/>
      <c r="C3" s="7" t="s">
        <v>13</v>
      </c>
      <c r="D3" s="8" t="s">
        <v>14</v>
      </c>
      <c r="E3" s="9" t="s">
        <v>15</v>
      </c>
      <c r="F3" s="9" t="s">
        <v>16</v>
      </c>
      <c r="G3" s="10" t="s">
        <v>17</v>
      </c>
      <c r="H3" s="11" t="s">
        <v>18</v>
      </c>
      <c r="I3" s="11" t="s">
        <v>19</v>
      </c>
      <c r="J3" s="12" t="s">
        <v>20</v>
      </c>
      <c r="K3" s="13">
        <v>10</v>
      </c>
      <c r="L3" s="14">
        <v>11</v>
      </c>
    </row>
    <row r="4" spans="1:12" s="6" customFormat="1" ht="252" customHeight="1" x14ac:dyDescent="0.2">
      <c r="A4" s="16" t="s">
        <v>12</v>
      </c>
      <c r="B4" s="17" t="s">
        <v>37</v>
      </c>
      <c r="C4" s="63">
        <v>6000</v>
      </c>
      <c r="D4" s="18" t="s">
        <v>21</v>
      </c>
      <c r="E4" s="55"/>
      <c r="F4" s="19"/>
      <c r="G4" s="20">
        <f>ROUND(F4*(1+(I4/100)),2)</f>
        <v>0</v>
      </c>
      <c r="H4" s="21">
        <f>C4*F4</f>
        <v>0</v>
      </c>
      <c r="I4" s="22">
        <v>8</v>
      </c>
      <c r="J4" s="21">
        <f>H4+H4*I4/100</f>
        <v>0</v>
      </c>
      <c r="K4" s="64">
        <v>50</v>
      </c>
      <c r="L4" s="23"/>
    </row>
    <row r="5" spans="1:12" s="30" customFormat="1" x14ac:dyDescent="0.2">
      <c r="A5" s="24"/>
      <c r="B5" s="24"/>
      <c r="C5" s="25"/>
      <c r="D5" s="26"/>
      <c r="E5" s="27"/>
      <c r="F5" s="60" t="s">
        <v>22</v>
      </c>
      <c r="G5" s="60"/>
      <c r="H5" s="28">
        <f>SUM(H4:H4)</f>
        <v>0</v>
      </c>
      <c r="I5" s="27"/>
      <c r="J5" s="28">
        <f>SUM(J4:J4)</f>
        <v>0</v>
      </c>
      <c r="K5" s="29"/>
      <c r="L5" s="2"/>
    </row>
    <row r="6" spans="1:12" s="30" customFormat="1" x14ac:dyDescent="0.2">
      <c r="A6" s="24"/>
      <c r="B6" s="24"/>
      <c r="C6" s="25"/>
      <c r="D6" s="26"/>
      <c r="E6" s="27"/>
      <c r="F6" s="31"/>
      <c r="G6" s="31"/>
      <c r="H6" s="29"/>
      <c r="I6" s="27"/>
      <c r="J6" s="29"/>
      <c r="K6" s="29"/>
      <c r="L6" s="2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61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zoomScalePageLayoutView="80" workbookViewId="0">
      <selection activeCell="E4" sqref="E4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9"/>
    </row>
    <row r="2" spans="1:12" s="6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3" t="s">
        <v>11</v>
      </c>
    </row>
    <row r="3" spans="1:12" s="15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3">
        <v>10</v>
      </c>
      <c r="L3" s="84">
        <v>11</v>
      </c>
    </row>
    <row r="4" spans="1:12" s="6" customFormat="1" ht="217.5" customHeight="1" x14ac:dyDescent="0.2">
      <c r="A4" s="85" t="s">
        <v>12</v>
      </c>
      <c r="B4" s="65" t="s">
        <v>36</v>
      </c>
      <c r="C4" s="66">
        <v>2400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2">
        <v>50</v>
      </c>
      <c r="L4" s="93"/>
    </row>
    <row r="5" spans="1:12" s="30" customFormat="1" x14ac:dyDescent="0.2">
      <c r="A5" s="94"/>
      <c r="B5" s="94"/>
      <c r="C5" s="95"/>
      <c r="D5" s="96"/>
      <c r="E5" s="97"/>
      <c r="F5" s="98" t="s">
        <v>22</v>
      </c>
      <c r="G5" s="98"/>
      <c r="H5" s="99">
        <f>SUM(H4:H4)</f>
        <v>0</v>
      </c>
      <c r="I5" s="97"/>
      <c r="J5" s="99">
        <f>SUM(J4:J4)</f>
        <v>0</v>
      </c>
      <c r="K5" s="100"/>
      <c r="L5" s="69"/>
    </row>
    <row r="6" spans="1:12" s="30" customFormat="1" x14ac:dyDescent="0.2">
      <c r="A6" s="24"/>
      <c r="B6" s="24"/>
      <c r="C6" s="25"/>
      <c r="D6" s="26"/>
      <c r="E6" s="27"/>
      <c r="F6" s="31"/>
      <c r="G6" s="31"/>
      <c r="H6" s="29"/>
      <c r="I6" s="27"/>
      <c r="J6" s="29"/>
      <c r="K6" s="29"/>
      <c r="L6" s="2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61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zoomScalePageLayoutView="80" workbookViewId="0">
      <selection activeCell="L4" sqref="L4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9"/>
    </row>
    <row r="2" spans="1:12" s="6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3" t="s">
        <v>11</v>
      </c>
    </row>
    <row r="3" spans="1:12" s="15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3">
        <v>10</v>
      </c>
      <c r="L3" s="84">
        <v>11</v>
      </c>
    </row>
    <row r="4" spans="1:12" s="6" customFormat="1" ht="145.5" customHeight="1" x14ac:dyDescent="0.2">
      <c r="A4" s="85" t="s">
        <v>12</v>
      </c>
      <c r="B4" s="65" t="s">
        <v>31</v>
      </c>
      <c r="C4" s="101">
        <v>2160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2">
        <v>20</v>
      </c>
      <c r="L4" s="93"/>
    </row>
    <row r="5" spans="1:12" s="30" customFormat="1" x14ac:dyDescent="0.2">
      <c r="A5" s="94"/>
      <c r="B5" s="94"/>
      <c r="C5" s="95"/>
      <c r="D5" s="96"/>
      <c r="E5" s="97"/>
      <c r="F5" s="98" t="s">
        <v>22</v>
      </c>
      <c r="G5" s="98"/>
      <c r="H5" s="99">
        <f>SUM(H4:H4)</f>
        <v>0</v>
      </c>
      <c r="I5" s="97"/>
      <c r="J5" s="99">
        <f>SUM(J4:J4)</f>
        <v>0</v>
      </c>
      <c r="K5" s="100"/>
      <c r="L5" s="69"/>
    </row>
    <row r="6" spans="1:12" s="30" customFormat="1" x14ac:dyDescent="0.2">
      <c r="A6" s="94"/>
      <c r="B6" s="94"/>
      <c r="C6" s="95"/>
      <c r="D6" s="96"/>
      <c r="E6" s="102"/>
      <c r="F6" s="103"/>
      <c r="G6" s="103"/>
      <c r="H6" s="100"/>
      <c r="I6" s="102"/>
      <c r="J6" s="100"/>
      <c r="K6" s="100"/>
      <c r="L6" s="69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61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zoomScalePageLayoutView="80" workbookViewId="0">
      <selection activeCell="K10" sqref="K10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28515625" style="2" customWidth="1"/>
    <col min="13" max="16384" width="11.42578125" style="2"/>
  </cols>
  <sheetData>
    <row r="1" spans="1:12" ht="21.75" customHeight="1" x14ac:dyDescent="0.2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9"/>
    </row>
    <row r="2" spans="1:12" s="6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3" t="s">
        <v>11</v>
      </c>
    </row>
    <row r="3" spans="1:12" s="15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3">
        <v>10</v>
      </c>
      <c r="L3" s="84">
        <v>11</v>
      </c>
    </row>
    <row r="4" spans="1:12" s="6" customFormat="1" ht="108" customHeight="1" x14ac:dyDescent="0.2">
      <c r="A4" s="85" t="s">
        <v>12</v>
      </c>
      <c r="B4" s="65" t="s">
        <v>33</v>
      </c>
      <c r="C4" s="101">
        <v>3000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2">
        <v>50</v>
      </c>
      <c r="L4" s="93"/>
    </row>
    <row r="5" spans="1:12" s="30" customFormat="1" x14ac:dyDescent="0.2">
      <c r="A5" s="94"/>
      <c r="B5" s="94"/>
      <c r="C5" s="95"/>
      <c r="D5" s="96"/>
      <c r="E5" s="97"/>
      <c r="F5" s="98" t="s">
        <v>22</v>
      </c>
      <c r="G5" s="98"/>
      <c r="H5" s="99">
        <f>SUM(H4:H4)</f>
        <v>0</v>
      </c>
      <c r="I5" s="97"/>
      <c r="J5" s="99">
        <f>SUM(J4:J4)</f>
        <v>0</v>
      </c>
      <c r="K5" s="100"/>
      <c r="L5" s="69"/>
    </row>
    <row r="6" spans="1:12" s="30" customFormat="1" x14ac:dyDescent="0.2">
      <c r="A6" s="24"/>
      <c r="B6" s="24"/>
      <c r="C6" s="25"/>
      <c r="D6" s="26"/>
      <c r="E6" s="27"/>
      <c r="F6" s="31"/>
      <c r="G6" s="31"/>
      <c r="H6" s="29"/>
      <c r="I6" s="27"/>
      <c r="J6" s="29"/>
      <c r="K6" s="29"/>
      <c r="L6" s="2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61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zoomScalePageLayoutView="80" workbookViewId="0">
      <selection activeCell="L4" sqref="L4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9"/>
    </row>
    <row r="2" spans="1:12" s="6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3" t="s">
        <v>11</v>
      </c>
    </row>
    <row r="3" spans="1:12" s="15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3">
        <v>10</v>
      </c>
      <c r="L3" s="84">
        <v>11</v>
      </c>
    </row>
    <row r="4" spans="1:12" s="6" customFormat="1" ht="143.25" customHeight="1" x14ac:dyDescent="0.2">
      <c r="A4" s="85" t="s">
        <v>12</v>
      </c>
      <c r="B4" s="65" t="s">
        <v>38</v>
      </c>
      <c r="C4" s="101">
        <v>1800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2">
        <v>50</v>
      </c>
      <c r="L4" s="93"/>
    </row>
    <row r="5" spans="1:12" s="30" customFormat="1" x14ac:dyDescent="0.2">
      <c r="A5" s="94"/>
      <c r="B5" s="94"/>
      <c r="C5" s="95"/>
      <c r="D5" s="96"/>
      <c r="E5" s="97"/>
      <c r="F5" s="98" t="s">
        <v>22</v>
      </c>
      <c r="G5" s="98"/>
      <c r="H5" s="99">
        <f>SUM(H4:H4)</f>
        <v>0</v>
      </c>
      <c r="I5" s="97"/>
      <c r="J5" s="99">
        <f>SUM(J4:J4)</f>
        <v>0</v>
      </c>
      <c r="K5" s="100"/>
      <c r="L5" s="69"/>
    </row>
    <row r="6" spans="1:12" x14ac:dyDescent="0.2">
      <c r="A6" s="69" t="s">
        <v>23</v>
      </c>
      <c r="B6" s="69"/>
      <c r="C6" s="69"/>
      <c r="D6" s="69"/>
      <c r="E6" s="104"/>
      <c r="F6" s="105"/>
      <c r="G6" s="106"/>
      <c r="H6" s="104"/>
      <c r="I6" s="104"/>
      <c r="J6" s="104"/>
      <c r="K6" s="104"/>
      <c r="L6" s="69"/>
    </row>
    <row r="7" spans="1:12" x14ac:dyDescent="0.2">
      <c r="A7" s="32"/>
      <c r="F7" s="34"/>
    </row>
    <row r="8" spans="1:12" ht="14.25" customHeight="1" x14ac:dyDescent="0.2">
      <c r="A8" s="46"/>
      <c r="B8" s="47"/>
      <c r="C8" s="48"/>
      <c r="D8" s="48"/>
      <c r="E8" s="48"/>
      <c r="F8" s="49"/>
      <c r="G8" s="50"/>
      <c r="H8" s="50"/>
      <c r="I8" s="50"/>
      <c r="J8" s="51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61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0" zoomScaleNormal="9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9.42578125" style="2" customWidth="1"/>
    <col min="12" max="16384" width="11.42578125" style="2"/>
  </cols>
  <sheetData>
    <row r="1" spans="1:11" ht="21.75" customHeight="1" x14ac:dyDescent="0.2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9"/>
    </row>
    <row r="2" spans="1:11" s="6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3" t="s">
        <v>11</v>
      </c>
    </row>
    <row r="3" spans="1:11" s="15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4">
        <v>11</v>
      </c>
    </row>
    <row r="4" spans="1:11" s="6" customFormat="1" ht="36" x14ac:dyDescent="0.2">
      <c r="A4" s="85" t="s">
        <v>12</v>
      </c>
      <c r="B4" s="107" t="s">
        <v>39</v>
      </c>
      <c r="C4" s="101">
        <v>250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3"/>
    </row>
    <row r="5" spans="1:11" s="30" customFormat="1" x14ac:dyDescent="0.2">
      <c r="A5" s="94"/>
      <c r="B5" s="94"/>
      <c r="C5" s="95"/>
      <c r="D5" s="96"/>
      <c r="E5" s="97"/>
      <c r="F5" s="98" t="s">
        <v>22</v>
      </c>
      <c r="G5" s="98"/>
      <c r="H5" s="99">
        <f>SUM(H4:H4)</f>
        <v>0</v>
      </c>
      <c r="I5" s="97"/>
      <c r="J5" s="99">
        <f>SUM(J4:J4)</f>
        <v>0</v>
      </c>
      <c r="K5" s="69"/>
    </row>
    <row r="6" spans="1:11" x14ac:dyDescent="0.2">
      <c r="A6" s="69" t="s">
        <v>23</v>
      </c>
      <c r="B6" s="69"/>
      <c r="C6" s="69"/>
      <c r="D6" s="69"/>
      <c r="E6" s="104"/>
      <c r="F6" s="105"/>
      <c r="G6" s="106"/>
      <c r="H6" s="104"/>
      <c r="I6" s="104"/>
      <c r="J6" s="104"/>
      <c r="K6" s="69"/>
    </row>
    <row r="7" spans="1:11" x14ac:dyDescent="0.2">
      <c r="A7" s="32"/>
      <c r="F7" s="34"/>
    </row>
    <row r="8" spans="1:11" ht="14.25" customHeight="1" x14ac:dyDescent="0.2">
      <c r="A8" s="46"/>
      <c r="B8" s="47"/>
      <c r="C8" s="48"/>
      <c r="D8" s="48"/>
      <c r="E8" s="48"/>
      <c r="F8" s="49"/>
      <c r="G8" s="50"/>
      <c r="H8" s="50"/>
      <c r="I8" s="50"/>
      <c r="J8" s="51"/>
    </row>
    <row r="9" spans="1:11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2"/>
    </row>
    <row r="10" spans="1:11" s="32" customFormat="1" ht="12.75" customHeight="1" x14ac:dyDescent="0.2">
      <c r="E10" s="40"/>
      <c r="F10" s="37"/>
      <c r="G10" s="41"/>
      <c r="H10" s="39"/>
      <c r="I10" s="39"/>
      <c r="J10" s="39"/>
      <c r="K10" s="2"/>
    </row>
    <row r="11" spans="1:11" s="32" customFormat="1" ht="40.5" customHeight="1" x14ac:dyDescent="0.2">
      <c r="A11" s="61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2"/>
    </row>
    <row r="12" spans="1:11" s="32" customFormat="1" ht="16.5" customHeight="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2"/>
    </row>
    <row r="13" spans="1:11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2"/>
    </row>
    <row r="14" spans="1:11" s="32" customFormat="1" ht="12.75" customHeight="1" x14ac:dyDescent="0.2">
      <c r="A14" s="44"/>
      <c r="E14" s="40"/>
      <c r="F14" s="40"/>
      <c r="G14" s="40"/>
      <c r="H14" s="40"/>
      <c r="I14" s="40"/>
      <c r="J14" s="40"/>
      <c r="K14" s="2"/>
    </row>
    <row r="15" spans="1:11" s="32" customFormat="1" ht="12.75" customHeight="1" x14ac:dyDescent="0.2">
      <c r="E15" s="40"/>
      <c r="F15" s="40"/>
      <c r="G15" s="40"/>
      <c r="H15" s="40"/>
      <c r="I15" s="40"/>
      <c r="J15" s="40"/>
      <c r="K15" s="2"/>
    </row>
    <row r="16" spans="1:11" x14ac:dyDescent="0.2">
      <c r="F16" s="40"/>
      <c r="G16" s="40"/>
      <c r="H16" s="40" t="s">
        <v>26</v>
      </c>
      <c r="I16" s="40"/>
      <c r="J16" s="40"/>
    </row>
    <row r="17" spans="8:11" x14ac:dyDescent="0.2">
      <c r="H17" s="45" t="s">
        <v>27</v>
      </c>
    </row>
    <row r="21" spans="8:11" x14ac:dyDescent="0.2">
      <c r="K21" s="32"/>
    </row>
    <row r="22" spans="8:11" x14ac:dyDescent="0.2">
      <c r="K22" s="32"/>
    </row>
    <row r="23" spans="8:11" x14ac:dyDescent="0.2">
      <c r="K23" s="32"/>
    </row>
    <row r="24" spans="8:11" x14ac:dyDescent="0.2">
      <c r="K24" s="32"/>
    </row>
    <row r="25" spans="8:11" x14ac:dyDescent="0.2">
      <c r="K25" s="32"/>
    </row>
    <row r="26" spans="8:11" x14ac:dyDescent="0.2">
      <c r="K26" s="32"/>
    </row>
    <row r="27" spans="8:11" x14ac:dyDescent="0.2">
      <c r="K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zoomScalePageLayoutView="80" workbookViewId="0">
      <selection activeCell="F23" sqref="F23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9"/>
    </row>
    <row r="2" spans="1:12" s="6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3" t="s">
        <v>11</v>
      </c>
    </row>
    <row r="3" spans="1:12" s="15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3">
        <v>10</v>
      </c>
      <c r="L3" s="84">
        <v>11</v>
      </c>
    </row>
    <row r="4" spans="1:12" s="6" customFormat="1" ht="36" x14ac:dyDescent="0.2">
      <c r="A4" s="85" t="s">
        <v>12</v>
      </c>
      <c r="B4" s="122" t="s">
        <v>42</v>
      </c>
      <c r="C4" s="101">
        <v>500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2">
        <v>25</v>
      </c>
      <c r="L4" s="93"/>
    </row>
    <row r="5" spans="1:12" s="6" customFormat="1" ht="36" x14ac:dyDescent="0.2">
      <c r="A5" s="85" t="s">
        <v>13</v>
      </c>
      <c r="B5" s="123" t="s">
        <v>44</v>
      </c>
      <c r="C5" s="101">
        <v>200</v>
      </c>
      <c r="D5" s="86" t="s">
        <v>21</v>
      </c>
      <c r="E5" s="87"/>
      <c r="F5" s="88"/>
      <c r="G5" s="89">
        <f>ROUND(F5*(1+(I5/100)),2)</f>
        <v>0</v>
      </c>
      <c r="H5" s="90">
        <f>C5*F5</f>
        <v>0</v>
      </c>
      <c r="I5" s="91">
        <v>8</v>
      </c>
      <c r="J5" s="90">
        <f>H5+H5*I5/100</f>
        <v>0</v>
      </c>
      <c r="K5" s="92" t="s">
        <v>45</v>
      </c>
      <c r="L5" s="93"/>
    </row>
    <row r="6" spans="1:12" s="30" customFormat="1" x14ac:dyDescent="0.2">
      <c r="A6" s="94"/>
      <c r="B6" s="94"/>
      <c r="C6" s="95"/>
      <c r="D6" s="96"/>
      <c r="E6" s="97"/>
      <c r="F6" s="98" t="s">
        <v>22</v>
      </c>
      <c r="G6" s="98"/>
      <c r="H6" s="99">
        <f>SUM(H5:H5)</f>
        <v>0</v>
      </c>
      <c r="I6" s="97"/>
      <c r="J6" s="99">
        <f>SUM(J5:J5)</f>
        <v>0</v>
      </c>
      <c r="K6" s="100"/>
      <c r="L6" s="69"/>
    </row>
    <row r="7" spans="1:12" s="30" customFormat="1" x14ac:dyDescent="0.2">
      <c r="A7" s="24"/>
      <c r="B7" s="24"/>
      <c r="C7" s="25"/>
      <c r="D7" s="26"/>
      <c r="E7" s="27"/>
      <c r="F7" s="52"/>
      <c r="G7" s="52"/>
      <c r="H7" s="29"/>
      <c r="I7" s="27"/>
      <c r="J7" s="29"/>
      <c r="K7" s="29"/>
      <c r="L7" s="2"/>
    </row>
    <row r="8" spans="1:12" ht="27" customHeight="1" x14ac:dyDescent="0.2">
      <c r="A8" s="108" t="s">
        <v>43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2" x14ac:dyDescent="0.2">
      <c r="A9" s="32"/>
      <c r="F9" s="34"/>
    </row>
    <row r="10" spans="1:12" s="32" customFormat="1" ht="19.5" customHeight="1" x14ac:dyDescent="0.2">
      <c r="A10" s="36" t="s">
        <v>35</v>
      </c>
      <c r="B10" s="37"/>
      <c r="C10" s="37"/>
      <c r="D10" s="37"/>
      <c r="E10" s="37"/>
      <c r="F10" s="38"/>
      <c r="I10" s="39"/>
      <c r="J10" s="39"/>
      <c r="K10" s="33"/>
      <c r="L10" s="2"/>
    </row>
    <row r="11" spans="1:12" s="32" customFormat="1" ht="12.75" customHeight="1" x14ac:dyDescent="0.2">
      <c r="E11" s="40"/>
      <c r="F11" s="37"/>
      <c r="G11" s="41"/>
      <c r="H11" s="39"/>
      <c r="I11" s="39"/>
      <c r="J11" s="39"/>
      <c r="K11" s="33"/>
      <c r="L11" s="2"/>
    </row>
    <row r="12" spans="1:12" s="32" customFormat="1" ht="40.5" customHeight="1" x14ac:dyDescent="0.2">
      <c r="A12" s="61" t="s">
        <v>24</v>
      </c>
      <c r="B12" s="62"/>
      <c r="C12" s="62"/>
      <c r="D12" s="62"/>
      <c r="E12" s="62"/>
      <c r="F12" s="62"/>
      <c r="G12" s="62"/>
      <c r="H12" s="62"/>
      <c r="I12" s="62"/>
      <c r="J12" s="62"/>
      <c r="K12" s="33"/>
      <c r="L12" s="2"/>
    </row>
    <row r="13" spans="1:12" s="32" customFormat="1" ht="16.5" customHeight="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33"/>
      <c r="L13" s="2"/>
    </row>
    <row r="14" spans="1:12" s="32" customFormat="1" ht="12.75" customHeight="1" x14ac:dyDescent="0.2">
      <c r="A14" s="44" t="s">
        <v>25</v>
      </c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A15" s="44"/>
      <c r="E15" s="40"/>
      <c r="F15" s="40"/>
      <c r="G15" s="40"/>
      <c r="H15" s="40"/>
      <c r="I15" s="40"/>
      <c r="J15" s="40"/>
      <c r="K15" s="33"/>
      <c r="L15" s="2"/>
    </row>
    <row r="16" spans="1:12" s="32" customFormat="1" ht="12.75" customHeight="1" x14ac:dyDescent="0.2">
      <c r="E16" s="40"/>
      <c r="F16" s="40"/>
      <c r="G16" s="40"/>
      <c r="H16" s="40"/>
      <c r="I16" s="40"/>
      <c r="J16" s="40"/>
      <c r="K16" s="33"/>
      <c r="L16" s="2"/>
    </row>
    <row r="17" spans="6:12" x14ac:dyDescent="0.2">
      <c r="F17" s="40"/>
      <c r="G17" s="40"/>
      <c r="H17" s="40" t="s">
        <v>26</v>
      </c>
      <c r="I17" s="40"/>
      <c r="J17" s="40"/>
    </row>
    <row r="18" spans="6:12" x14ac:dyDescent="0.2">
      <c r="H18" s="45" t="s">
        <v>27</v>
      </c>
    </row>
    <row r="22" spans="6:12" x14ac:dyDescent="0.2">
      <c r="L22" s="32"/>
    </row>
    <row r="23" spans="6:12" x14ac:dyDescent="0.2">
      <c r="L23" s="32"/>
    </row>
    <row r="24" spans="6:12" x14ac:dyDescent="0.2">
      <c r="L24" s="32"/>
    </row>
    <row r="25" spans="6:12" x14ac:dyDescent="0.2">
      <c r="L25" s="32"/>
    </row>
    <row r="26" spans="6:12" x14ac:dyDescent="0.2">
      <c r="L26" s="32"/>
    </row>
    <row r="27" spans="6:12" x14ac:dyDescent="0.2">
      <c r="L27" s="32"/>
    </row>
    <row r="28" spans="6:12" x14ac:dyDescent="0.2">
      <c r="L28" s="32"/>
    </row>
  </sheetData>
  <mergeCells count="6">
    <mergeCell ref="A1:J1"/>
    <mergeCell ref="A2:B2"/>
    <mergeCell ref="A3:B3"/>
    <mergeCell ref="F6:G6"/>
    <mergeCell ref="A12:J12"/>
    <mergeCell ref="A8:K8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90" zoomScaleNormal="90" zoomScalePageLayoutView="80" workbookViewId="0">
      <selection activeCell="E22" sqref="E22"/>
    </sheetView>
  </sheetViews>
  <sheetFormatPr defaultColWidth="11.42578125" defaultRowHeight="12.75" x14ac:dyDescent="0.2"/>
  <cols>
    <col min="1" max="1" width="8.28515625" style="69" customWidth="1"/>
    <col min="2" max="2" width="31.7109375" style="69" customWidth="1"/>
    <col min="3" max="3" width="11" style="69" customWidth="1"/>
    <col min="4" max="4" width="7.85546875" style="69" customWidth="1"/>
    <col min="5" max="5" width="12.7109375" style="104" customWidth="1"/>
    <col min="6" max="6" width="13.7109375" style="104" customWidth="1"/>
    <col min="7" max="7" width="11.85546875" style="104" customWidth="1"/>
    <col min="8" max="8" width="16.140625" style="104" customWidth="1"/>
    <col min="9" max="9" width="5.7109375" style="104" customWidth="1"/>
    <col min="10" max="10" width="14.85546875" style="104" customWidth="1"/>
    <col min="11" max="11" width="19.42578125" style="69" customWidth="1"/>
    <col min="12" max="16384" width="11.42578125" style="69"/>
  </cols>
  <sheetData>
    <row r="1" spans="1:11" ht="21.75" customHeight="1" x14ac:dyDescent="0.2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s="109" customFormat="1" ht="52.5" customHeight="1" x14ac:dyDescent="0.2">
      <c r="A2" s="70" t="s">
        <v>1</v>
      </c>
      <c r="B2" s="70"/>
      <c r="C2" s="71" t="s">
        <v>2</v>
      </c>
      <c r="D2" s="71" t="s">
        <v>3</v>
      </c>
      <c r="E2" s="72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3" t="s">
        <v>11</v>
      </c>
    </row>
    <row r="3" spans="1:11" s="110" customFormat="1" ht="13.5" customHeight="1" x14ac:dyDescent="0.2">
      <c r="A3" s="74" t="s">
        <v>12</v>
      </c>
      <c r="B3" s="75"/>
      <c r="C3" s="76" t="s">
        <v>13</v>
      </c>
      <c r="D3" s="77" t="s">
        <v>14</v>
      </c>
      <c r="E3" s="78" t="s">
        <v>15</v>
      </c>
      <c r="F3" s="78" t="s">
        <v>16</v>
      </c>
      <c r="G3" s="79" t="s">
        <v>17</v>
      </c>
      <c r="H3" s="80" t="s">
        <v>18</v>
      </c>
      <c r="I3" s="81" t="s">
        <v>19</v>
      </c>
      <c r="J3" s="82" t="s">
        <v>20</v>
      </c>
      <c r="K3" s="84">
        <v>11</v>
      </c>
    </row>
    <row r="4" spans="1:11" s="109" customFormat="1" ht="36" x14ac:dyDescent="0.2">
      <c r="A4" s="85" t="s">
        <v>12</v>
      </c>
      <c r="B4" s="111" t="s">
        <v>47</v>
      </c>
      <c r="C4" s="101">
        <v>50</v>
      </c>
      <c r="D4" s="86" t="s">
        <v>21</v>
      </c>
      <c r="E4" s="87"/>
      <c r="F4" s="88"/>
      <c r="G4" s="89">
        <f>ROUND(F4*(1+(I4/100)),2)</f>
        <v>0</v>
      </c>
      <c r="H4" s="90">
        <f>C4*F4</f>
        <v>0</v>
      </c>
      <c r="I4" s="91">
        <v>8</v>
      </c>
      <c r="J4" s="90">
        <f>H4+H4*I4/100</f>
        <v>0</v>
      </c>
      <c r="K4" s="93"/>
    </row>
    <row r="5" spans="1:11" s="112" customFormat="1" x14ac:dyDescent="0.2">
      <c r="A5" s="94"/>
      <c r="B5" s="94"/>
      <c r="C5" s="95"/>
      <c r="D5" s="96"/>
      <c r="E5" s="97"/>
      <c r="F5" s="98" t="s">
        <v>22</v>
      </c>
      <c r="G5" s="98"/>
      <c r="H5" s="99">
        <f>SUM(H4:H4)</f>
        <v>0</v>
      </c>
      <c r="I5" s="97"/>
      <c r="J5" s="99">
        <f>SUM(J4:J4)</f>
        <v>0</v>
      </c>
      <c r="K5" s="69"/>
    </row>
    <row r="6" spans="1:11" x14ac:dyDescent="0.2">
      <c r="A6" s="69" t="s">
        <v>23</v>
      </c>
      <c r="F6" s="105"/>
      <c r="G6" s="106"/>
    </row>
    <row r="7" spans="1:11" x14ac:dyDescent="0.2">
      <c r="F7" s="105"/>
    </row>
    <row r="8" spans="1:11" ht="19.5" customHeight="1" x14ac:dyDescent="0.2">
      <c r="A8" s="113" t="s">
        <v>35</v>
      </c>
      <c r="B8" s="114"/>
      <c r="C8" s="114"/>
      <c r="D8" s="114"/>
      <c r="E8" s="114"/>
      <c r="F8" s="115"/>
      <c r="G8" s="69"/>
      <c r="H8" s="69"/>
      <c r="I8" s="109"/>
      <c r="J8" s="109"/>
    </row>
    <row r="9" spans="1:11" ht="12.75" customHeight="1" x14ac:dyDescent="0.2">
      <c r="F9" s="114"/>
      <c r="G9" s="116"/>
      <c r="H9" s="109"/>
      <c r="I9" s="109"/>
      <c r="J9" s="109"/>
    </row>
    <row r="10" spans="1:11" ht="40.5" customHeight="1" x14ac:dyDescent="0.2">
      <c r="A10" s="117" t="s">
        <v>24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ht="16.5" customHeight="1" x14ac:dyDescent="0.2">
      <c r="A11" s="119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ht="12.75" customHeight="1" x14ac:dyDescent="0.2">
      <c r="A12" s="121" t="s">
        <v>25</v>
      </c>
    </row>
    <row r="13" spans="1:11" ht="12.75" customHeight="1" x14ac:dyDescent="0.2">
      <c r="A13" s="121"/>
    </row>
    <row r="14" spans="1:11" ht="12.75" customHeight="1" x14ac:dyDescent="0.2"/>
    <row r="15" spans="1:11" x14ac:dyDescent="0.2">
      <c r="H15" s="104" t="s">
        <v>26</v>
      </c>
    </row>
    <row r="16" spans="1:11" x14ac:dyDescent="0.2">
      <c r="H16" s="104" t="s">
        <v>27</v>
      </c>
    </row>
  </sheetData>
  <mergeCells count="5">
    <mergeCell ref="A1:J1"/>
    <mergeCell ref="A2:B2"/>
    <mergeCell ref="A3:B3"/>
    <mergeCell ref="F5:G5"/>
    <mergeCell ref="A10:J10"/>
  </mergeCells>
  <pageMargins left="0.28000000000000003" right="0.26" top="1" bottom="0.51" header="0.33" footer="0.23"/>
  <pageSetup paperSize="9" scale="88" fitToHeight="0" orientation="landscape" r:id="rId1"/>
  <headerFooter alignWithMargins="0">
    <oddHeader>&amp;CZestawienie asortymentowo-ilościowo-cenowe
&amp;RZałącznik nr 2 SIWZ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Walkowiak-Dziubich</dc:creator>
  <cp:lastModifiedBy>Ewa Walkowiak-Dziubich</cp:lastModifiedBy>
  <dcterms:created xsi:type="dcterms:W3CDTF">2018-02-26T08:41:37Z</dcterms:created>
  <dcterms:modified xsi:type="dcterms:W3CDTF">2018-04-09T10:28:10Z</dcterms:modified>
</cp:coreProperties>
</file>