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9200" windowHeight="10860" tabRatio="896" activeTab="0"/>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 sheetId="13" r:id="rId13"/>
    <sheet name="Pakiet Nr 14" sheetId="14" r:id="rId14"/>
    <sheet name="Pakiet Nr 15" sheetId="15" r:id="rId15"/>
    <sheet name="Pakiet Nr 16" sheetId="16" r:id="rId16"/>
    <sheet name="Pakiet Nr 17" sheetId="17" r:id="rId17"/>
    <sheet name="Pakiet Nr 18" sheetId="18" r:id="rId18"/>
    <sheet name="Pakiet Nr 19" sheetId="19" r:id="rId19"/>
    <sheet name="Pakiet Nr 20" sheetId="20" r:id="rId20"/>
    <sheet name="Pakiet Nr 21" sheetId="21" r:id="rId21"/>
    <sheet name="Pakiet Nr 22" sheetId="22" r:id="rId22"/>
    <sheet name="Pakiet Nr 23" sheetId="23" r:id="rId23"/>
    <sheet name="Pakiet Nr 24" sheetId="24" r:id="rId24"/>
    <sheet name="Pakiet Nr 25" sheetId="25" r:id="rId25"/>
    <sheet name="Pakiet Nr 26" sheetId="26" r:id="rId26"/>
    <sheet name="Pakiet Nr 27" sheetId="27" r:id="rId27"/>
    <sheet name="Pakiet Nr 28" sheetId="28" r:id="rId28"/>
    <sheet name="Pakiet Nr 29" sheetId="29" r:id="rId29"/>
    <sheet name="Pakiet Nr 30" sheetId="30" r:id="rId30"/>
    <sheet name="Pakiet Nr 31" sheetId="31" r:id="rId31"/>
    <sheet name="Pakiet Nr 32" sheetId="32" r:id="rId32"/>
    <sheet name="Pakiet Nr 33" sheetId="33" r:id="rId33"/>
    <sheet name="Pakiet Nr 34" sheetId="34" r:id="rId34"/>
    <sheet name="Pakiet Nr 35" sheetId="35" r:id="rId35"/>
    <sheet name="Pakiet Nr 36" sheetId="36" r:id="rId36"/>
    <sheet name="Pakiet Nr 37" sheetId="37" r:id="rId37"/>
    <sheet name="Pakiet Nr 38" sheetId="38" r:id="rId38"/>
    <sheet name="Pakiet Nr 39" sheetId="39" r:id="rId39"/>
    <sheet name="Pakiet Nr 40" sheetId="40" r:id="rId40"/>
    <sheet name="Pakiet Nr 41" sheetId="41" r:id="rId41"/>
  </sheets>
  <definedNames>
    <definedName name="_xlfn.BAHTTEXT" hidden="1">#NAME?</definedName>
  </definedNames>
  <calcPr fullCalcOnLoad="1"/>
</workbook>
</file>

<file path=xl/sharedStrings.xml><?xml version="1.0" encoding="utf-8"?>
<sst xmlns="http://schemas.openxmlformats.org/spreadsheetml/2006/main" count="1594" uniqueCount="315">
  <si>
    <t>Dokładna nazwa przedmiotu zamówienia</t>
  </si>
  <si>
    <t>Jedn. miary</t>
  </si>
  <si>
    <t>Cena jedn. netto (PLN)</t>
  </si>
  <si>
    <t>Wartość netto (PLN)</t>
  </si>
  <si>
    <t>Wartość brutto (PLN)</t>
  </si>
  <si>
    <t>szt.</t>
  </si>
  <si>
    <t>Ilość</t>
  </si>
  <si>
    <t>Producent /Nr katalogowy produktu*</t>
  </si>
  <si>
    <t>Cena jedn. brutto (PLN)</t>
  </si>
  <si>
    <t>VAT [%]</t>
  </si>
  <si>
    <t xml:space="preserve">* w przypadku większej ilości kodów spełniających warunki należy dołączyć listę kodów na dodatkowej stronie </t>
  </si>
  <si>
    <t>Łączna cena pakietu</t>
  </si>
  <si>
    <t>Określenie właściwej stawki VAT należy do Wykonawcy. Należy podać stawkę VAT obowiązującą na dzień otwarcia ofert.</t>
  </si>
  <si>
    <t>1</t>
  </si>
  <si>
    <t>2</t>
  </si>
  <si>
    <t>3</t>
  </si>
  <si>
    <t>4</t>
  </si>
  <si>
    <t>5</t>
  </si>
  <si>
    <t>6=5x8+5</t>
  </si>
  <si>
    <t>7=2x5</t>
  </si>
  <si>
    <t>8</t>
  </si>
  <si>
    <t>9=7x8+7</t>
  </si>
  <si>
    <t xml:space="preserve">*Dostarczymy w II etapie dokumenty folder / broszurę oferowanych wyrobów medycznych z  parametrami technicznymi przedmiotu zamówienia, umożliwiającymi weryfikację zgodności  oferowanego produktu z wymaganiami zamawiającego określonymi w SIWZ
 Wykonawca zaznaczy na poszczególnych dokumentach, którego pakietu w ofercie dotyczą. </t>
  </si>
  <si>
    <t xml:space="preserve">data i podpis </t>
  </si>
  <si>
    <t>…………………</t>
  </si>
  <si>
    <t>Ilość jednostek w opak. handl.</t>
  </si>
  <si>
    <t>Nazwa i nr dokumentu dopuszczającego do obrotu i używania</t>
  </si>
  <si>
    <t>Pakiet 6. Sprzęt do znieczuleń przewodowych i kaniulacji</t>
  </si>
  <si>
    <t xml:space="preserve">Zestaw do ciągłych blokad nerwów obwodowych    zawierający : osadzony na igle cewnik 19 G z trzema wtopionymi kontrastującymi pasami, znacznikami długości i centralnym otworem; Izolowana igła 25 G długości 19 cm ze zintegrowanym kabelkiem elektrycznym do neurostymulatora i drenikiem infuzyjnym; Przesuwny uchwyt, umożliwiający wprowadzenie igły wraz z cewnikiem w okolice nerwu, uchwyt blokuje się na igle po sciśnięciu; Zatrzaskowy łącznik do cewnika Filtr wraz z systemem mocowania go do skóry; Drenik infuzyjny dł. 30 cm; Samoprzylepna etykieta, wskazująca, w jakim miejscu znajduje się cewnik; Cewnik i igła widoczne w USG; Rozmiar: igła 25 G /190 mm, cewnik 19G/188mm; Szlifi igły do wyboru przez Zamawiającego 15o lub 30o. </t>
  </si>
  <si>
    <t>Igła do znieczuleń podpajęczynówkowych ze specjalnym dwupłaszcyznowym szlifem typu atraucan.Przednia część szlifu tnąca tylna część rozpychająca włókna opony. Pakowana razem z prowadnicą . Rozmiar 26G/88mm.</t>
  </si>
  <si>
    <t>Zestaw do połączonego znieczulenia podpajęczynówkowego i zewnątrzoponowego (CSE) wyposażony w: -  igłę podpajęczynówkową Pencil Point 27Gx138,5 mm, - igłę zewnątrzoponową 18Gx 88 mm z dodatkowym okienkiem do przejścia igły pp, - cewnik zewnątrzoponowy, wykonany z poliamidu, 0,85 x 0,45 mm, długość 1000 mm, tulejka założona na cewniku ułatwia wprowadzenie go do igły Tuohy, czytelne niebieskie znaczniki długości całkowicie wtopione w materiał cewnika, - zatrzaskowy łącznik filtra z cewnikiem zewnątrzoponowym, - L.O.R. strzykawka, 10 ml, niezawierająca lateksu, końcówka luer, - płaski filtr zewnątrzoponowy, 0,2 µm, objetość wypełnienia 0,45 ml, wytrzymałość ciśnieniowa do 7 bar, - mocowanie filtra do skóry pacjenta, - dodatkowo mocowanie cewnika w miejscu wkłucia, - system blokowania igły podpajęczynówkowej, zapewnia bezpieczeństwo i łatwe zablokowanie igły podpajęczynówkowej i igle Tuohy po udanej punkcji opony twardej. Pozwala na swobodny obrót igły podpajęczynówkowej nawet gdy ta jest zablokowana.</t>
  </si>
  <si>
    <t>Zestawy do znieczuleń zewnątrzoponowych i długotrwałej analgezji wyposażone w igłę Tuchy ze skrzydełkami 18G / 80mm skalowane z bocznymi otworami i miękką końcówką 3mm cewnik poliuretanowy dł. 1000mm rozm. 20G wykonany z materiału radiocieniujacego i odpornego na załamania prowadnik cewnika. Łącznik filtra z cewnikiem typu zatrzaskowego strzykawkę niskooporową o poj. 8-10mm filtr płaski 0,2 mikrona, zapewniający wysoki przepływ i niską objętość wypełnienia {max0,55ml} wraz z nieinwazyjnym systemem mocowania do skóry pacjenta. Dodatkowo mocowanie cewnika w miejscu wkłucia z miękkim stabiliazotorem i wymiennym opatrunkiem.</t>
  </si>
  <si>
    <t xml:space="preserve">Zestaw do infiltracji ran składający się z:
- cewnik do infiltracji ran 19G x 600 mm, zbrojony stalową spiralą przez co zapewnia wypływ leku nawet przy nacisku tkanek na cewnik, z 60 otworami na pierwszych 150 mm. Widoczny w USG i RTG. Mikroperforacja prowadzona w linii spiralnej wokół cewnika, ściśle i równomiernie rozmieszczona, zapewnia rozkład środka znieczulającego na całej długości perforacji, w promieniu 360° wokół cewnika.                                                                                                                                     - rozrywalnego systemu służącego do umiejscowienia cewnika, zintegrowanego z kaniulą wprowadzającą cewnik (kaniulą do wkłucia) 18G x 116 mm.                               - płaski, okrągły filtr 0,2 µm
- zintegrowanego mocowania filtra i cewnika do ciała pacjenta. Wypustki na spodzie mocowania zapewniają stabilizację cewnika.
</t>
  </si>
  <si>
    <t>Igły do identyfikacji i znieczulenia nerwów obwodowych przy pomocy stymulatora Stimuplex  pod kontrolą USG. Igły ze znacznikami USG na całym obwodzie igły. Dren do podania leku 50cm bez DEHP i kabelel przyłaczeniowy do stymulatora. Rozmiary  0,7x35mm, 0,7x50mm, 0,7x 80mm, 0,9x100mm, 0,9x150mm.</t>
  </si>
  <si>
    <t xml:space="preserve">Sterylny zestaw osłony na głowicę USG wraz z żelem. • Osłona na głowicę USG w rozmiarze 13 x 61 cm • Żel sterylny do USG  • Dwa rodzaje dwupunktowych mocowań osłony do głowicy • Sterylna serweta 40 x 40 cm </t>
  </si>
  <si>
    <t xml:space="preserve">Cewnik do naczyń centralnych dwuświatłowy 7Fr -15 cm i 20 cm ,  kanały wewnętrzne: 2x16G i 14G/18G z oznaczeniem przepływów na opakowaniu, w zestawie igła V 18Gx70mm, prowadnica niklowo-tytanowa odporna na załamania, skalpel, strzykawka trzycześciowa 5 ml, rozszerzadło, ruchome skrzydełka mocujące dla cewników 20 cm. Zamknięcia kanałów automatycznymi bezigłowymi zastawkami. Drobne elementy poza prowadnica i dewnikiem pakowane w oddzelny woreczek dla ochrony przed rozsypaniem. </t>
  </si>
  <si>
    <t xml:space="preserve">Cewnik do naczyń centralnych trójświatłowy 7Fr- 15 cm i 20 cm  kanały wewnętrzne: /18Ga,18Ga,16Ga/  z oznaczeniem przepływów na opakowaniu, w zestawie igła V 18Gx70mm, prowadnica niklowo-tytanowa odporna na załamania, skalpel, strzykawka trzycześciowa 5 ml, rozszerzadło, ruchome skrzydełka mocujące dla cewników 20 cm. Zamknięcia kanałów automatycznymi bezigłowymi zastawkami. Drobne elementy poza prowadnica i dewnikiem pakowane w oddzelny woreczek dla ochrony przed rozsypaniem. </t>
  </si>
  <si>
    <t>Cewnik do naczyń centralnych czteroświatłowy  8Fr-15cm i 20cm, / kanały wewnętrzne: 18Ga,14Ga,18Ga, 16Ga/ z oznaczeniem przepływów na opakowaniu, w zestawie igła V 18Gx70mm, prowadnica niklowo-tytanowa odporna na załamania, skalpel, strzykawka trzycześciowa 5 ml, rozszerzadło, ruchome skrzydełka mocujące dla cewników 20 cm. Zamknięcia kanałów automatycznymi bezigłowymi zastawkami. Drobne elementy poza prowadnica i dewnikiem pakowane w oddzelny woreczek dla ochrony przed rozsypaniem. Cewnik z materiałem antybakteryjnym na całej długości cewnika wewnątrz i na zewnątrz cewnika.</t>
  </si>
  <si>
    <t>Zestaw do kaniulacji tetnicy. Cewnik Z FEP zakładane metodą Seldingera. Rozmiary                                                             18G/8cm z igłą S 1,3 x 50mm, prowadnica  40cm x 0,89mm.                                                                                                                          8G/16cm z igła S 1,3 x70mm, prowadnica 40cm x 0,89mm.                                                                                                                                                                          20G/8cm z igłą S 0,95x50mm, prowadnica  25cm x 0,64mm                                                                                                                                                            20G/16cm z igłą S 0,95x70mm , prowadnica  40cm x 0,64mm.  Zawór hemostatyczny, który podczas łączenia z drenami ciśnieniowymi otwiera się samodzielnie i zamyka automatycznie podczas odłączania. Jego wysoka szczelność pozwala na uniknięcie zwrotnego przepływu krwi, co umożliwia posługiwanie się produktem i nie wpływa na wyniki pomiarów ciśnienia.</t>
  </si>
  <si>
    <t>Cewnik do naczyń centralnych trójświatłowy  antybakteryjny7Fr- 15 cm i 20 cm  kanały wewnętrzne: /18Ga,18Ga,16Ga/  z oznaczeniem przepływów na opakowaniu, w zestawie igła V 18Gx70mm, prowadnica niklowo-tytanowa odporna na załamania, skalpel, strzykawka trzycześciowa 5 ml, rozszerzadło, ruchome skrzydełka mocujące dla cewników 20 cm. Zamknięcia kanałów automatycznymi bezigłowymi zastawkami. Drobne elementy poza prowadnica i dewnikiem pakowane w oddzelny woreczek dla ochrony przed rozsypaniem. Cewnik z materiałem antybakteryjnym na całej długości cewnika wewnątrz i na zewnątrz cewnika.</t>
  </si>
  <si>
    <t>Cewnik do naczyń centralnych pięcioświatlowy 12F/20cm, / kanały wewnętrzne: 12Ga/18Ga,18Ga,18Ga, 16Ga/ z oznaczeniem przepływów na opakowaniu, w zestawie igła V 18Gx70mm, prowadnica niklowo-tytanowa odporna na załamania, skalpel, strzykawka trzycześciowa 5 ml, rozszerzadło, ruchome skrzydełka mocujące dla cewników 20 cm. Zamknięcia kanałów automatycznymi bezigłowymi zastawkami. Drobne elementy poza prowadnica i dewnikiem pakowane w oddzelny woreczek dla ochrony przed rozsypaniem. Cewnik z materiałem antybakteryjnym na całej długości cewnika wewnątrz i na zewnątrz cewnika.</t>
  </si>
  <si>
    <t>Pakiet 7. Pomiar OCŻ</t>
  </si>
  <si>
    <t>Linie do pomiaru OCŻ. Komora kroplowa dwuczęściowa. Odpowietrznik z filtrem p/bakteryjnym w komorze kroplowej. Długość drenu do skali  100 cm. Kranik trójdrożny. Odpowietrznik z filtrem p/bakteryjnym na końcu drenu do skali. Zakończenie lock przezroczyste</t>
  </si>
  <si>
    <t xml:space="preserve">Pakiet 8. Elektrody </t>
  </si>
  <si>
    <t>Elektroda typu L-LFO-510  Elektroda uniwersalna do monitorowania długookresowego, styk chlorosrebrowy Ag/AgCL , podłoże gąbka polietylenowa , rozmiar 57mmx34m m,  grubość bez złącza 1mm, rodzaj złącza – zatrzask kołowy</t>
  </si>
  <si>
    <t xml:space="preserve">Elektroda pediatryczna, styk chlorosrebrowy Ag/AgCL , podłoże gąbka polietylenowa, rozmiar 30mmx24mm,  </t>
  </si>
  <si>
    <t xml:space="preserve">Elektrody do defibrylacji, kardiowersji, monitorowania, stymulacji przezskórnej typu COMBO kompatybilne z defibrylatorem ZOLL  warstwa przewodząca styku wykonana na bazie Ag/AgCl , zintegrowane odprowadzenia długości 120 cm pozwalają na jeszcze wygodniejsze użytkowanie produktu, radioprzezierne </t>
  </si>
  <si>
    <t>Elektroda do pomiaru uśpienia BIS quatro, kompatybilny z samodzielnym systemem monitorowania BIS VISTA, kompatybilny z modułami BISx, jednopacjentowy.</t>
  </si>
  <si>
    <t xml:space="preserve">Elektroda mózgowo-somatyczna dla pacjentów o wadze ponad 40 kg do oksymetru, kompatybilna z urządzeniem INVOS </t>
  </si>
  <si>
    <t>Skala wielorazowa do pomiaru OCŻ wykonana z tworzywa, łatwa do utrzymania w czystości. Uchwyt pozwalający na zmianę wysokości mocowania. Wskazówka punktu 0. Wgłębienie na dren aparatu do OCŻ z efektem powiększenia</t>
  </si>
  <si>
    <t>Cewnik Foley z sondą termiczną do monitorowania temperaury głębokiej, wykonany z silikonowego tworzywa zwiększającą wytrzymałość cewnika 10-18 CH</t>
  </si>
  <si>
    <t xml:space="preserve">Cewnik do dializ ostrych silikonowy, przepływ na min. poziomie do 350 ml/min 13.5 Fr dł. 28 , 35 cm </t>
  </si>
  <si>
    <t>Cewnik do dializ  ostrych, silikonowy , trójświatłowy,  przepływ na min. poziomie do 350ml/min, 12 Fr dł 16, 20,24  cm.</t>
  </si>
  <si>
    <t xml:space="preserve">Sonda termiczna uniwersalna przełykowo-odbytnicza typu Mon-A-Therm, jednorazowego użytku, opakowanie sterylne:  folia-papier. Rozm: Ch9, Ch12.        </t>
  </si>
  <si>
    <t>Obwód oddechowy pediatryczny 150-180 cm,  z workiem oddechowym 1 litrowym bezlateksowy ,łącznik Y z łacznikiem kątowym z portem</t>
  </si>
  <si>
    <t>Cewnik do dializ ostrych, silikonowy,  przepływ na min. poziomie do 350ml/min, 11.5 Fr dł 15, 20 , 24 cm</t>
  </si>
  <si>
    <t xml:space="preserve">Pakiet 9. Maski, czujniki, cewniki, sonda </t>
  </si>
  <si>
    <t>Pakiet 10. Filtry, rurki intubacyjne.</t>
  </si>
  <si>
    <t>Sztuczny nos - wymiennik ciepła i wilgoci do rurek tracheostomijnych z portem do podawania tlenu oraz z portem do odsysania, sterylny, jednoczęściowy, opakowanie folia-papier przestrzeń martwa w zakresie 15 - 20 ml wydajność nawilżania min. 28 mg/l przy VT - 500 ml</t>
  </si>
  <si>
    <t>Sterylna czysta postać chemicznego H2O do zamkniętego systemu nawilżania tlenu, pojemności 500ml. 4 boczne porty umożliwiające łączenie z głowicą do nebulizacji bądź inhalacji ultradźwiękowej, Możliwość zainstalowania  do wielu pacjentów, opakowanie sterylne, pozostaje sterylne przez 30 dni .</t>
  </si>
  <si>
    <t xml:space="preserve">Rurka tracheostomijna z makietem HI-LO, Rozm: 5, 6, 7, 8, 9, 10 </t>
  </si>
  <si>
    <t>Rurka intubacyjna z mankietem niskociśnieniowymi, silikonowana, bez zawartości ftalanów, wyposażona w znaczniki głębokości, w postaci dwóch pełnych pierścieni. Linia RTG na całej długości rurki, oczko Murphy`ego, rozmiar podany na łączniku, baloniku kontrolnym i w co najmniej dwóch miejscach na  korpusie rurki, wyraźny znak skracania rurki, sterylna, opakowanie papier folia z punktowymi, fabrycznymi zgrzewami zapewniającymi utrzymanie anatomicznego kształtu rurki; rozmiar 4,0 -10,0  co 0,5mm</t>
  </si>
  <si>
    <t>Rurka zbrojona wykonana z PVC z prowadnicą wykonaną z aluminium powleczonego gładkim tworzywem sztucznym a wewnętrzną powierzchnią rurki z powierzchnią ułatwiającą wprowadzenie cewnika do odsysnia czy bronchoskopu w rozmiarach 5,0-9,5 mm, dwa znaczniki w postaci ringów na całym obwodzie rurki ułatwiające pozycjonowanie rurki Opakowanie papier-folia, sterylne</t>
  </si>
  <si>
    <t xml:space="preserve">Rurka intubacyjna specjalna z mankietem w kształcie stożka do przedłużonej intubacji, wyposażona w system drenażu przestrzeni podgłośniowej. Minimum 2 oznaczenia rozmiaru na korpusie rurki, półtransparentny łącznik 15 mm, mankiet niskociśnieniowy, w swej górnej części o średnicy większej niż średnica tchawicy, zwężający się stopniowo ku dołowi (stożek), posiadający dzięki swej konstrukcji strefę całkowitego uszczelnienia tchawicy. </t>
  </si>
  <si>
    <t xml:space="preserve">Rurka dooskrzelowa lewa z mankietem tchawiczym z poliuretanu, znaczniki  RTG na zakończeniu dystalnym  rurki, ponad mankietem dooskrzelowym z PCV  a także przy wejściu do tchawicy ułatwiają i weryfikują położenie rurki. W zestawie dwa cewniki do odsysania oraz złączka Y wraz z zestawem złączy. Baloniki kontrolne oraz dreny łączące z rurką  oraz zestaw złączy      zgodne z kolorem danego  mankietu.Rodzaj mankietu (tchawiczy lub oskrzelowy) zapisane słownie na baloniku kontrolnym. Rozm 28, 32, 35, 37, 39, 41. </t>
  </si>
  <si>
    <t>Rurka dooskrzelowa prawa z mankietem tchawiczym z poliuretanu, znaczniki  RTG na zakończeniu dystalnym  rurki, ponad mankietem dooskrzelowym z PCV  w kształcie litery S, a także przy wejściu do tchawicy ułatwiają i weryfikują położenie rurki. W zestawie dwa cewniki do odsysania oraz złączka Y wraz z zestawem złączy. Baloniki kontrolne oraz dreny łączące z rurką oraz zestaw złączy zgodne z kolorem danego  mankietu. Rodzaj mankietu (tchawiczy lub oskrzelowy) zapisane słownie na baloniku kontrolnym. Rozm 35, 37, 39,41</t>
  </si>
  <si>
    <t xml:space="preserve">Prowadnica z łatwego do wyginania aluminium powleczonego gładkim tworzywem sztucznym, ułatwiającym intubację w trudnych warunkach. Miękki koniec dystalny zmniejsza traumatyzację tkanek; w rozmiarach: 2,5mm - 4,5 o dł. 280 mm oraz 4,0mm-6,0mm o długości 350mm oraz powyżej 5,0mm o długości 350mm, sterylna </t>
  </si>
  <si>
    <t xml:space="preserve">Rurka intubacyjna z prowadnicą, mankietem niskociśnieniowym, strzykawką 10 ml;  rozmiary od 5,0 do 9,0  </t>
  </si>
  <si>
    <t>Rurka tracheostomijna z odsysaniem z przestrzeni podgłośniowej z miękkim  ultracienkim mankietem niskociśnieniowym wysokoobjętościowym o stożkowym kształcie, posiadające oznaczenia rozmiaru rurki, wykonane z termoplastycznego PCV, posiadające elastyczny kołnierz oraz obturator,  sterylne, na zewnątrz umieszczona informacja o produkcie medycznym ,rozmiar 6,0, 7,0 , 8,0 , 9,0, 10mm</t>
  </si>
  <si>
    <t>Rurka tracheostomijna z niskoobjętościowym, niskociśnieniowym mankietem w kształcie stożka, stopniowo zwężającym się ku dołowi, wykonane z miękkiego materiału na bazie plastyfikatora wolnego od DEHP (bez ftalanów) z wyraźnie miękkim, nieprzylegającym na całej powierzchni dla mniejszej traumatyzacji stomii przezroczystym ruchomym szyldem (w płaszczyźnie góra-dół), (obrót szyldu umożliwia dopasowanie do warunków anatomicznych pacjenta) wielorazową kaniulą wewnętrzną mocowaną na rurce za pomocą specjalnego zatrzasku. W komplecie obturator oraz taśma do mocowania. Rurki posiadają bezpieczny zawór balonika pilotowego, rozmiary 7,0, 7,5, 8,0, 8,5, 9,0, 10.0.</t>
  </si>
  <si>
    <t xml:space="preserve">Przestrzeń martwa, wewnętrznie gładka,  łącznik 7/16 cm, złącze 15M – złącze pacjenta 22M/15F, ze złączem kątowym 120 stopni </t>
  </si>
  <si>
    <t>Rurka tracheostomijna z miękkim  ultracienkim mankietem niskociśnieniowym wysokoobjętościowym o stożkowym kształcie, posiadające oznaczenie rozmiaru rurki, wykonane z termoplastycznego PCV, posiadające regulowany kołnierz oraz obturator,  sterylne, rozmiar 6,0, 7,0 , 8,0 , 9,0, 10mm</t>
  </si>
  <si>
    <t>Opaski do rurek tracheostomijnych, bardzo miękkie, zapinane na rzepy, jednoczęściowe, sterylne</t>
  </si>
  <si>
    <t>Podkładki do rurek tracheostomijnych, z pianki poliuretaniwej, przeciwodleżynowe, bardzo chłonne wilgoć</t>
  </si>
  <si>
    <t>Korek dekaniulacyjny, nakładany na łącznik 15 mm, do stosowania przy odzwyczajaniu od rurki tracheostomijnej</t>
  </si>
  <si>
    <t>Korki dekaniulacyjne do rurek tracheostomijnych, pasujące na łacznik 15 mm, w kolorze czerwonym, z łatwym uchwytem do zakładania i zdejmowania z rurki tracheostomijnej</t>
  </si>
  <si>
    <t>Łącznik do drenów, sterylny schodkowe duze Y;  w rozmiarze 6-13 mm ramiona łączników schodkowe</t>
  </si>
  <si>
    <t>Łącznik do drenów, sterylny PROSTY;  schodkowy w rozmiarze 8 do 14 mm</t>
  </si>
  <si>
    <t>Łącznik do drenów, sterylny PROSTY; z kontrolą siły ssania 6/10 , ramiona łączników schodkowe, stożkowe</t>
  </si>
  <si>
    <t xml:space="preserve">Łącznik do drenów, sterylny uniwersalny ,prosty w rozmiarze 5 do 11 mm </t>
  </si>
  <si>
    <t>Filtr oddechowych pediatryczny dla dzieci, kształt okrągły, elektrostatyczny, jałowy, antybakteryjny, antywirusowy, waga do 6-8 g</t>
  </si>
  <si>
    <t>Uzupełniający zestaw do przezskórnej tracheotomii metodą Griggsa, oparty na użyciu peana, zawierający skalpel, kaniulę z igłą i strzykawką do identyfikacji tchawicy, prowadnicą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 mm, 8,0 mm, 9,0 mm.</t>
  </si>
  <si>
    <t>Zestaw do punkcji opłucnej [osierdzia, otrzewnej] o składzie: igła Veressa; cewnik z poliuretanu, widoczny w Rtg; rozmiary 9Ch, 12 Ch; do 29 dni, z układem automatycznych zastawek jednokierunkowych [z możliwością przełączenia w tryb drenażu z pominięciem zastawek]; strzykawka luer-lok 60 ml; worek do drenażu 2000 ml z kranikiem spustowym; skalpel z zatrzaskowym zabezpieczeniem ostrza przed zakłuciem; łącznik luer-lok/schodkowy; linia do przedłużenia cewnika dł. 50 cm; zacisk nożyczkowy; komplet mocowania cewnika do skóry pacjenta.</t>
  </si>
  <si>
    <t>Pakiet 11. Zestaw do przeskórnej tracheostomii i zestaw do punkcji opłucnej.</t>
  </si>
  <si>
    <t>Układ oddechowy jednorurowy, dwuświatłowy, z pionową membraną zapewniającą wymianę termiczną, o śr. 22 mm i długości 1,8 m, z kolankiem z portem kapno, do aparatów do znieczulenia,  z dodatkową rurą długości 1,8 m z 2L workiem bezlateksowym, wydajność ogrzania powietrza wdychanego 6,2 stopni C przy przepływie 4 l/min., opór wdechowy max 0,14 cm H2O i wydechowy max 0,16 cm H2O przy przepływie 10 l/min, waga układu 170 g bez akcesoriów, w zestawie wewnętrzny przewód do próbkowania gazu z łącznikami typu męskiego, wszystkie elementy w jednym  oryginalnym opakowaniu producenta, mikrobiologicznie czysty, opakowanie foliowe.</t>
  </si>
  <si>
    <t>Układ oddechowy jednorurowy, dwuświatłowy, z pionową membraną zapewniającą wymianę termiczną, o śr. 22 mm i długości 1,9 m, do aparatów do znieczulenia z dodatkową rozciągliwą rurą od 0,6 m do 1,8 m, z 2L workiem bezlateksowym, wydajność ogrzania powietrza wdychanego 6,2 stopni C przy przepływie 4 l/min., opór wdechowy max 0,14 cm H2O i wydechowy max 0,16 cm H2O przy przepływie 10 l/min, waga układu 170 g bez akcesoriów, mikrobiologicznie czysty, opakowanie foliowe.</t>
  </si>
  <si>
    <t xml:space="preserve">Maska krtaniowa jednorazowego użytku bezlateksowa z PCV z niskociśnieniowym mankietem uszczelniającym zwężającym się dystalnie. Maska z anatomiczną krzywizną,  kanałem gastrycznym i możliwością wykonania intubacji z użyciem elastycznego endoskopu. Ciśnienie uszczelniania mankietu do 40 mm cmH2O. Rozmiary masek od #1 do #6 (dla pacjentów powyżej 100 kg) </t>
  </si>
  <si>
    <t>Pakiet 13. Produkty anestezjologiczne na OIT (obwody oddechowe, godzinowa zbiórka moczu, systemy zamknięte, filtry oddechowe, wymiennik ciepła i wilgoci, przestrzenie martwe, wkłady do ogrzewacza płynów)</t>
  </si>
  <si>
    <t>Układ oddechowy jednorurowy, dwuświatłowy, z pionową membraną zapewniającą wymianę termiczną, o śr. 22 mm i dł.  1,8 cm, z kolankiem z portem kapno, do respiratora, wydajność ogrzania powietrza wdychanego 6,2 stopni C przy przepływie 4 l/min., opór wdechowy max 0,14 cm H2O i wydechowy max 0,16 cm H2O przy przepływie 10 l/min,waga układu 170 g, mikrobiologicznie czysty, opakowanie foliowe.</t>
  </si>
  <si>
    <t>Cewnik do odsysania w systemie zamkniętym na 72 godziny do rurek intubacyjnych o długości 54 cm, do rurek tracheotomijnych o długości 34 cm, skalowany co 1 cm, z jednym otworem centralnym i 2 bocznymi, pozbawiony DEHP w rozmiarach: 10 ; 12 ; 14 i 16 Fr, kompatybilny z adapterem do dróg oddechowych.</t>
  </si>
  <si>
    <t>Adapter do dróg oddechowych do połączenia obwodu oddechowego z rurką intubacyjną  lub tracheotomijną , z możliwością  stosowania przez 7 dni,  pozwalający bez rozłączania obwodu  oddechowego na odsysanie, wykonanie procedury bronchoskopii, mini-Bal, podania leku , rozgałęziony pod kątem 45 stopni, podwójnie obrotowy, z portem do przepłukiwania, z  silikonową, samouszczelniającą się, dwudzielną zastawką, kompatybilny z cewnikiem do odsysania w systemie zamkniętym.</t>
  </si>
  <si>
    <t>Wymiennik ciepła i wilgoci do rurek tracheotomijnych z wkładem celulozowym  z uniwersalnym portem tlenowym, z samodomykającym  się portem do odsysania pomiędzy dwoma membranami wymiennika, o skuteczności nawilżania  minimum 29,2 mg H2O przy Vt 500ml, sterylny</t>
  </si>
  <si>
    <t>Przestrzeń martwa wewnętrznie gładka długości 205 mm ze złączem kolankowym podwójnie obrotowym z podwójnie uszczelnionymi portami do bronchofiberoskopii 9 mm i portem do odsysania 3,5 mm, sterylna</t>
  </si>
  <si>
    <t>Pakiet 15. Czujniki i przetworniki.</t>
  </si>
  <si>
    <t>Czujnik Flo Trac do ciągłego pomiaru rzutu serca dł. Linii 180 cm kompatybilny z platformą EV.</t>
  </si>
  <si>
    <t>Przetwornik - kopułka pojedynczy do inwazyjnego pomiaru ciśnienia kompatybilny z okablowaniem Edwards</t>
  </si>
  <si>
    <t>Przetwornik - kopułka podwójny do inwazyjnego pomiaru ciśnienia kompatybilny z okablowaniem Edwards</t>
  </si>
  <si>
    <t xml:space="preserve">Pakiet 16. Przetworniki </t>
  </si>
  <si>
    <t>Zestaw nieadhezyjnych fiksatorów skład: 5 x taśma 2cm x 5 m, 2 x taśma 4 cm x 5 m, 1 x taśma 6 cm x 5 m, 1 x rzep Velcro szer. 2 cm x 15 m.</t>
  </si>
  <si>
    <t xml:space="preserve">Pakiet 18. Zestaw do termoregulacji pacjenta. </t>
  </si>
  <si>
    <t>Cewnik Quatro do termoregulacji pacjenta metodą śródnaczyniową IVTM. Ilość balonów: 4, dł. 45 cm, ? zewnętrzna: 9,3 F,</t>
  </si>
  <si>
    <t>Zestaw do termoregulacji pacjenta metodą śródnaczyniową IVTM składający się z cewnika Quatro oraz wymiennika ciepła Start up kit</t>
  </si>
  <si>
    <t>Pakiet 19. Zestawy j.u. do ciągłych pomiarów kompatybilnych z Platformą EV 1000.</t>
  </si>
  <si>
    <t>Zestaw Volume View do pomiarów hemodynamicznych z wykorzystaniem termodylucji przezpłucnej. Wkłucie dotętnicze 4 Fr, 16 cm.</t>
  </si>
  <si>
    <t>Zestaw Volume View do pomiarów hemodynamicznych z wykorzystaniem termodylucji przezpłucnej. Wkłucie dotętnicze 5 Fr, 20 cm.</t>
  </si>
  <si>
    <t>Pakiet 20. Zawór biopsyjny i ssący do bronchoskopu.</t>
  </si>
  <si>
    <t>op.</t>
  </si>
  <si>
    <t>Zawór biopsyjny j.u. do bronchoskopu Olympus, model Maj - 210. Opakowanie po 20 szt.</t>
  </si>
  <si>
    <t>Zawór ssący j.u. do bronchoskopu Olympus, model Maj - 209.  Opakowanie po 20 szt.</t>
  </si>
  <si>
    <t>Pakiet 24 - System wysokoprzepływowej  wentylacji pacjenta.</t>
  </si>
  <si>
    <t>Zestaw : rurka do oddychania ogrzewanym powietrzem, samonapełniająca się komora,  oraz  adapter dedykowany systemowi AIRVO 2</t>
  </si>
  <si>
    <t>Kaniula donosowa dla dorosłych do tlenoterapii wysokimi przepływami przystosowana do współpracy z układem oddechowym serii 900PT501 firmy Fischer&amp;Paykel</t>
  </si>
  <si>
    <t xml:space="preserve">Elektrody do pomiaru ENTROPII kompatybilne z monitorami GE, jednorazowego użytku. </t>
  </si>
  <si>
    <t xml:space="preserve">Pencan- Igły do znieczuleń podpajeczynówkowych Igła do znieczuleń podpajęczynówkowych (typu Pencil Point 25G i 27G dł. 88mm posiadająca pryzmat w uchwycie igły sygnalizujący pojawienie się płynu m-r zmiany barwy oraz uchwyt w eliptycznym kształcie z czterema okienkami i strzałką wskazującą położenie otworów w igle), pakowana razem z prowadnicą, dl. 35mm </t>
  </si>
  <si>
    <t xml:space="preserve">Pencan-gły do znieczuleń podpajeczynówkowych Igła do znieczuleń podpajęczynówkowych (typu Pencil Point 25G i 27G dł. 103mm posiadająca pryzmat w uchwycie igły sygnalizujący pojawienie się płynu m-r zmiany barwy oraz uchwyt w eliptycznym kształcie z czterema okienkami i strzałką wskazującą położenie otworów w igle), pakowana razem z prowadnicą, dl. 35mm </t>
  </si>
  <si>
    <t>Spinocan Igły do znieczuleń podpajeczynówkowych Igła do znieczuleń podpajęczynówkowych typu Quincke 25, 26, 27G dł. 120 mm posiadająca pryzmat w uchwycie igły sygnalizujący pojawienie się płynu m-r zmiany barwy oraz uchwyt w eliptycznym kształcie z czterema okienkami i strzałką wskazującą położenie otworów w igle. z prowadnicami dł. 35mm</t>
  </si>
  <si>
    <t>szt</t>
  </si>
  <si>
    <t xml:space="preserve">Pencan-gły do znieczuleń podpajeczynówkowych Igła do znieczuleń podpajęczynówkowych typu Pencil Point 25G dl. 156,5mm  posiadająca pryzmat w uchwycie igły sygnalizujący pojawienie się płynu m-r zmiany barwy oraz uchwyt w eliptycznym kształcie z czterema okienkami i strzałką wskazującą położenie otworów w igle), pakowana razem z prowadnicą, dl. 35mm </t>
  </si>
  <si>
    <t xml:space="preserve">Cewnik do naczyń centralnych jednoświatlowy  14G -15 cm , z oznaczeniem przepływu na opakowaniu, w zestawie igła V 18Gx70mm, prowadnica niklowo-tytanowa odporna na załamania, skalpel, strzykawka trzycześciowa 5 ml, rozszerzadło. Zamknięcia kanałów automatycznymi bezigłowymi zastawkami. Drobne elementy poza prowadnica i dewnikiem pakowane w oddzelny woreczek dla ochrony przed rozsypaniem. </t>
  </si>
  <si>
    <t>Rampa 5 kranikowa z zaworami bezigłowymi typu Swan, wykonana z polisulfonu  wysokiej jakości żywicy termoplastycznej, z przedłużaczem 150 cm bez DEHP z zastawkami  typu FlowStop. Trójramienne pokrętła w różnych kolorach. Optyczny wskaźnik położenia otwarty/zamknięty, łącznik obrotowy umożliwiający łatwe wpięcie do wkłucia </t>
  </si>
  <si>
    <t xml:space="preserve">Rampa 3 kranikowa z zaworami bezigłowymi  typu Swan,  wykonana z polisulfonu  wysokiej jakości żywicy termoplastycznej, z przedłużaczem 150 cm bez DEHP z zastawkami  typu Flow Stop. Trójramienne pokrętła w różnych kolorach. Optyczny wskaźnik położenia otwarty/zamknięty, łącznik obrotowy umożliwiający łatwe wpięcie do wkłucia  </t>
  </si>
  <si>
    <t>Łącznik z kolankiem podwójnie obrotowym, z dodatkowymi silikonowymi pierścieniami uszczelniającymi od strony pacjenta i obwodu oddechowego, z rozciągalną giętką rurą dającą zróżnicowanie długości według wymagań oraz możliwość umocowania w optymalnej pozycji dzięki pamięci kształtu, zatyczka portu do bronchoskopii o śr. 9,5 mm i portu do odsysania o śr.4 mm, złącze 22M/15F od strony pacjenta, złącze 22F od strony maszyny, przestrzeń rozciągliwa w zakresie 60mm x 150 mm, waga max. 21g, jednorazowego użytku, sterylny, bezlateksowy, bez DEHP, bez BPA, opakowanie folia-papier, termin przydatności do użycia 5 lat, na opakowaniu jednostkowym nr serii i data ważności.</t>
  </si>
  <si>
    <t>linia do kapnometrii, dł300cm, złącze m-m, mikrobiolog.czyste</t>
  </si>
  <si>
    <t>Układ oddechowy dwururowy karbowany do respiratora dla dorosłych, do użycia w warunkach MRI, średnica rur 22mm, rury długości 6 m wykonane z polietylenu, łącznik Y z kolankiem z portem kapno, kolanko odłączalne od  łącznika Y. Jednorazowy, mikrobiologicznie czysty, bez ftalanów , czas użycia do 7 dni, opakowanie foliowe.</t>
  </si>
  <si>
    <t xml:space="preserve"> Introducery kompatybilne z
Cewnikami Swana Ganza, 8F. W skład zestawu wchodzą: lider stalowy z końcówką J w osłonce do wprowadzenia kaniuli, strzykawka, rozszerzacz naczyniowy, igły cienkościennej lub kaniuli na igle, samouszczelniający zawór hemostatyczny, integralny port boczny,
 kranik trójdrożny do portu bocznego
 miejsce do zamocowania szwem skórnym,
 osłonka dekontaminacyjna łączona trwałym zamknięciem z zastawką hemostatyczną o długości co najmniej 800 mm do zamontowania na cewniku</t>
  </si>
  <si>
    <t xml:space="preserve">Jednorazowy obwód oddechowy jednoramienny z wewnętrzną linią monitorowania ciśnienia, filtrem i zastawką pacjenta kompatybilny z respiratoroami transportowymi  paraPACK Pakowanie po 10 sztuk </t>
  </si>
  <si>
    <t>op</t>
  </si>
  <si>
    <t>System dla dorosłych do tlenoterapii wysokimi przepływami pacjentów z tracheostomią  przystosowana do współpracy z układem oddechowym serii 900PT501 firmy Fischer&amp;Paykel</t>
  </si>
  <si>
    <r>
      <rPr>
        <sz val="10"/>
        <color indexed="8"/>
        <rFont val="Arial"/>
        <family val="2"/>
      </rPr>
      <t xml:space="preserve">Worki jednorazowego użytku o pojemności min. </t>
    </r>
    <r>
      <rPr>
        <b/>
        <sz val="10"/>
        <color indexed="8"/>
        <rFont val="Arial"/>
        <family val="2"/>
      </rPr>
      <t xml:space="preserve">1500 </t>
    </r>
    <r>
      <rPr>
        <sz val="10"/>
        <color indexed="8"/>
        <rFont val="Arial"/>
        <family val="2"/>
      </rPr>
      <t>ml kompatybilne z systemem do kontrolowanej zbiórki stolca ww. pozycji.</t>
    </r>
  </si>
  <si>
    <t>System do kontrolowanej zbiórki stolca wykorzystujący technologię super-absorbentu, składający się z cewnika z pierścieniem uszczelniającym o pojemności min. 45 ml (kolor biały) oraz portu irygacyjnego (kolor niebieski) do łatwej identyfikacji, cewnik przezierny dla promieni RTG o długości 160 cm +/- 5 cm, min. 1 znacznik głębokości w postaci grubej czarnej kreski. W zestawie: min. 3 worki o pojemności 1500 ml z wkładką z super-absorbentu, wykonanego z poliakrylanu sodu oraz filtra/wentylu dezodoryzującego. Podstawa do montowania do łóżka z nadającym się do czyszczenia plastikowym paskiem oraz centralną rurką obrotową - wszystkie elementy trwale ze sobą połączone. W opakowaniu zbiorczym strzykawka 3-częściowa z gumowym tłokiem o pojemności 45 ml, zacisk irygacyjny (kolor zielony), instrukcja obsługi w języku polskim - urządzenie nie zawiera lateksu, jednorazowego użytku. System do kontrolowanej zbiórki stolca z możliwością użytkowania przez 29 dni, potwierdzona instrukcją obsługi.</t>
  </si>
  <si>
    <t>Rurka nosowo-gardłowa, rurka Wendla, w rozmiarach 6,0 - 8,5 (rozmiary co pół), pakowane pojedynczo, opakowanie papier-folia, sterylna.</t>
  </si>
  <si>
    <t>Rurka ustno-gardłowa Guedela, wykonane z półprzezroczystego medycznego PCV, kodowane kolorystycznie (000 - różowa (40 mm), 00 - niebieska (50 mm), 0 - czarna (60 mm), 1 - biała (70 mm), 2 - zielona (80 mm), 3 - żółta (90 mm), 4 - czerwona (100 mm), 5 - pomarańczowa (110 mm)), standardowa sztywność, pakowane pojedynczo, opakowanie papier-folia, sterylne.</t>
  </si>
  <si>
    <t>Maska anestetyczna typu Flex, jednorazowego użytku, korpus przezroczysty, kolor oznaczony odpowiednim kolorem pierścienia oraz cyfrą na korpusie maski, z nadmuchiwanym mankietem i końcówką dreny, Rozmiar 0-zielony, 1-różowy, 2-czerwony, 3-żółty, 4-biały, 5-niebieski, 6-bezbarwny. Bezlateksowa, brak ftalanów DEHP. Mikrobiologicznie czysta, opakowanie - folia.</t>
  </si>
  <si>
    <r>
      <rPr>
        <sz val="10"/>
        <color indexed="8"/>
        <rFont val="Arial"/>
        <family val="2"/>
      </rPr>
      <t>Zestaw do nebulizacji do obwodu oddechowego dla dorosłych, jednorazowego użytku. W skład zestawu wchodzi nebulizator do podawania leków w obwodzie oddechowym o pojemności min. 6 ml z łącznikiem T,  dren tlenowy długości min. 210 cm, 2 standardowe łączniki, wykonany z PVC. Cały zestaw jest wolny od ftalanów DEHP, mikrobiologicznie czysty. Ilość nebulizacji (NaCl 9 g/l) (mg / min): 100 (przy 4 LPM); 200 (przy 6 LPM), 340 (przy 10 LPM) przy przepływie na poziomie 3,5 bar.</t>
    </r>
  </si>
  <si>
    <t>Rękojeść standardowa do laryngoskopu, jednorazowego użytku - wykonana z niemagnetycznego, lekkiego stopu aluminium, kompatybilna z łyżkami z pozycji nr 12.  Rękojeść z podłużnymi frezami zapewniającymi pewny chwyt, zakończona czopem z tworzywa sztucznego w kolorze fioletowym. Rękojeść z wbudowanym źródłem światła, zapewniająca podwójne światło LED/UV, stanowiąca ogniwo zasilające, rękojeści pakowane pojedynczo folia.</t>
  </si>
  <si>
    <r>
      <rPr>
        <sz val="10"/>
        <rFont val="Arial CE"/>
        <family val="0"/>
      </rPr>
      <t xml:space="preserve">Łyżka do laryngoskopu, światłowodowa, jednorazowego użytku, typu McIntosh z podwójnym światłem LED/UV. Dostępne rozmiary łyżek: MacIntosh: 0, 1, 2, 3, 3+, 4 - </t>
    </r>
    <r>
      <rPr>
        <b/>
        <sz val="10"/>
        <color indexed="8"/>
        <rFont val="Arial CE"/>
        <family val="0"/>
      </rPr>
      <t xml:space="preserve">wszystkie łyżki muszą pochodzić od jednego producenta. </t>
    </r>
    <r>
      <rPr>
        <sz val="10"/>
        <rFont val="Arial CE"/>
        <family val="0"/>
      </rPr>
      <t>Nieodkształcająca się łyżka wykonana z niemagnetycznego, lekkiego stopu metalu. Profil łyżek identyczny z profilem łyżek wielorazowego użytku. Mocowanie światłowodu zatopione w tworzywie sztucznym koloru fioletowego. Wytrzymały zatrzask kulkowy zapewniający trwałe mocowanie w rękojeści. Światłowód wykonany z lekkiego stopu metalu, który po połączeniu z rękojeścią jedno- lub wielorazowego użytku, daje mocne, skupione podwójne światło LED/UV. Światłowód osłonięty, wyraźne oznakowanie rozmiaru łyżki, logo producenta i materiału, z którego wykonana jest łyżka na górnej części, oraz symbol CE, numer seryjny i symbol „nie do powtórnego użycia” (przekreślona cyfra 2) naniesione po stronie wprowadzenia światłowodu, na zatrzasku - łyżki pakowanie folia-folia, pojedynczo. Na opakowaniu</t>
    </r>
    <r>
      <rPr>
        <b/>
        <sz val="10"/>
        <color indexed="8"/>
        <rFont val="Arial CE"/>
        <family val="0"/>
      </rPr>
      <t xml:space="preserve"> informacja od producenta</t>
    </r>
    <r>
      <rPr>
        <sz val="10"/>
        <rFont val="Arial CE"/>
        <family val="0"/>
      </rPr>
      <t xml:space="preserve"> o dacie ważności z min. 5 letnim okresem przydatności, numer seryjny i data wyprodukowania łyżki. </t>
    </r>
  </si>
  <si>
    <t>Rękojeść do laryngoskopu, jednorazowa. Rękojeść wykonana z niemagnetycznego, lekkiego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 Zamawiający wymaga, aby rękojeści pochodziły od tego samego producenta jak w poz. 9 i 10.</t>
  </si>
  <si>
    <r>
      <rPr>
        <sz val="10"/>
        <color indexed="8"/>
        <rFont val="Arial"/>
        <family val="2"/>
      </rPr>
      <t xml:space="preserve">Łyżka do laryngoskopu, światłowodowa, jednorazowa, typ </t>
    </r>
    <r>
      <rPr>
        <b/>
        <sz val="10"/>
        <color indexed="8"/>
        <rFont val="Arial"/>
        <family val="2"/>
      </rPr>
      <t>McIntosh</t>
    </r>
    <r>
      <rPr>
        <sz val="10"/>
        <color indexed="8"/>
        <rFont val="Arial"/>
        <family val="2"/>
      </rPr>
      <t>. Rozmiary 00, 0, 1, 2, 3, 4, 5.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pakowanie folia-folia. Możliwość stosowania łyżki w polu magnetycznym - potwierdzenie od Producenta. Zamawiający wymaga, aby łyżki pochodziły od tego samego producenta jak w poz. 9 i 11.</t>
    </r>
  </si>
  <si>
    <r>
      <rPr>
        <sz val="10"/>
        <color indexed="8"/>
        <rFont val="Arial"/>
        <family val="2"/>
      </rPr>
      <t xml:space="preserve">Łyżka do laryngoskopu, światłowodowa, jednorazowa, </t>
    </r>
    <r>
      <rPr>
        <b/>
        <sz val="10"/>
        <color indexed="8"/>
        <rFont val="Arial"/>
        <family val="2"/>
      </rPr>
      <t>typ Mille</t>
    </r>
    <r>
      <rPr>
        <sz val="10"/>
        <color indexed="8"/>
        <rFont val="Arial"/>
        <family val="2"/>
      </rPr>
      <t>r. Rozmiary 00 (dł. 70 mm (+/- 1 mm), 0 (dł. 82 mm (+/- 1 mm), 1 (dł. 105 mm (+/- 1 mm). Nieodkształcająca się łyżka wykonana z niemagnetycznego, lekkiego stopu metalu, kompatybilna z rękojeściami w standardzie ISO 7376 (tzw. zielona specyfikacja). Profil łyżek identyczny z profilem łyżek wielorazowego użytku. Mocowanie  światłowodu zatopione w tworzywie sztucznym koloru zielonego, ułatwiającym identyfikację ze standardem ISO 7376.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(naniesione na górnej części łyżki), pakowanie folia-folia. Zamawiający wymaga, aby łyżki były tego samego producenta jak w poz. 10 i 11.</t>
    </r>
  </si>
  <si>
    <t>Sterylny zestaw do pobierania próbek wydzieliny pacjenta o pojemności 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</si>
  <si>
    <t>Zestaw do higieny jamy ustnej. Sterylny, zestaw jednorazowego użytku, w skład którego wchodzi rękojeść z wbudowaną regulacją siły ssania, jedna szczoteczka do mycia zębów z funkcją odsysania oraz trzy gąbki z funkcją odsysania do mycia jamy ustnej, zamocowane na stałe, stabilne, połączone trwale z krótkim odcinkiem drenu. Rękojeść kompatybilna (końcówka rączki zaopatrzona w krótki dren) z łącznikiem schodkowym na drenach połączeniowych z pozycji nr 4 służącymi do podłączenia systemów do odsysania. Opakowanie zbiorcze: 10 szt.</t>
  </si>
  <si>
    <t>Dreny do zamkniętych systemów do odsysania.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umożliwiającą regulację siły odsysania w systemie otwartym). Możliwość stosowania do 72 godz -   potwierdzone przez Producenta. Długość drenów min. 2 metry, średnica drenów 25Ch. Opakowanie zbiorcze: 10 szt.</t>
  </si>
  <si>
    <r>
      <rPr>
        <sz val="10"/>
        <color indexed="8"/>
        <rFont val="Arial"/>
        <family val="2"/>
      </rPr>
      <t xml:space="preserve">Sterylny adapter do zamkniętych systemów do odsysania z rurek intubacyjnych i tracheostomijnych, umożliwiający prowadzenie bronchoskopii bez konieczności rozłączenia układu. Adapter posiada: -zintegrowany/wbudowany podwójnie obrotowy łącznik; -kąt nachylenia pomiędzy systemem, a portem służącym do wprowadzenie bronchofiberoskopu nie większy niż 45 stopni; port do wprowadzania bronchofiberoskopu posiadający silikonową zastawkę wewnętrzną oraz silikonowy kapturek zabezpieczający – zapewniający szczelność systemu w trakcie użytkowania; -wewnętrzna średnica ramienia łączącego się z systemem zamkniętym 22mm. Adapter kompatybilny z w/w zestawem do odsysania, pozycja nr 1 – </t>
    </r>
    <r>
      <rPr>
        <b/>
        <sz val="10"/>
        <color indexed="8"/>
        <rFont val="Arial"/>
        <family val="2"/>
      </rPr>
      <t>potwierdzenie od producenta.</t>
    </r>
  </si>
  <si>
    <t>Fiolka z 0,9% NaCl do przepłukiwania cewnika, objętość 15 ml, kompatybilne z portem do przepłukiwania z w/w zestawem do odsysania, pozycja 1, pakowane w opakowaniu zbiorczym: 144 szt.</t>
  </si>
  <si>
    <t>Zamknięty system do odsysania z rurki intubacyjnej CH 14/16, długość 56 cm lub 62 cm oraz rurki tracheostomijnej CH 14/16, długość 36 cm. Właściwości ogólne: możliwość stosowania przez min. 72h (potwierdzona instrukcją obsługi). Zintegrowany/wbudowany podwójnie obrotowy łącznik o kącie 90 st.,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 blokada przycisku aktywacji podciśnienia poprzez jego obrót o 90 st., uniemożliwiająca przypadkową aktywację odsysania. Przekręcana zastawka na wysokości portu do przepłukiwania oddzielająca cewnik od pacjenta po usunięciu go z rurki, zapewniająca szczelność zestawu. Cewnik: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stanowiący integralną całość, nierozłączalny, wszystkie elementy systemu sterylne. Nie dopuszcza się systemu wymagającego dodatkowych elementów koniecznych do odłączania systemu od rurki intubacyjnej / tracheostomijnej. Opakowanie zbiorcze: 10 szt.</t>
  </si>
  <si>
    <t xml:space="preserve">Knaiula dotętnicza z zaworem odcinającym Floswitch 20G  dł. kaniuli 45 mm średnica 1,1 kod koloru czerwony  </t>
  </si>
  <si>
    <t>Cewnik do naczyń centralnych czteroświatłowy  antybakteryjny 8Fr-15cm i 20cm, / kanały wewnętrzne: 18Ga,14Ga,18Ga, 16Ga/ z oznaczeniem przepływów na opakowaniu, w zestawie igła V 18Gx70mm, prowadnica niklowo-tytanowa odporna na załamania, skalpel, strzykawka trzycześciowa 5 ml, rozszerzadło, ruchome skrzydełka mocujące dla cewników 20 cm. Zamknięcia kanałów automatycznymi bezigłowymi zastawkami. Drobne elementy poza prowadnica i dewnikiem pakowane w oddzelny woreczek dla ochrony przed rozsypaniem. Cewnik z materiałem antybakteryjnym na całej długości cewnika wewnątrz i na zewnątrz cewnika.</t>
  </si>
  <si>
    <t>Zestaw z cewnikiem do długotrwałego dostępu naczyniowego do hemodializy, cewnik o rozmiarze 15,5 FR (+/-) 0,5 Fr,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w technologii typu Endexo który powoduje ograniczenie akumulacji komponentów krwi na cewniku z mufą polyestrową, końcówki Luer wykonane z termoplastycznego poliuretanu. W skład zestawu wchodzi: cewnik 15,5 Fr, igła wprowadzająca grub. 18 Ga x 7 cm, prowadnica drutowa J grubość1mm,rozszerzacz 12 Fr i 14 Fr, skalpel nr 11, bagnet do tunelizacji, prowadnik rozdzierany typu (pull-apart) 16 Fr z mechanizmem zastawkowym,  samoprzylepny opatrunek na wkłucie, 2 nasadki iniekcyjne. Całkowita długość cewnika 20,22,24,28,32,36 cm</t>
  </si>
  <si>
    <t xml:space="preserve">Zestaw z cewnikiem do długotrwałego dostępu naczyniowego do hemodializy, cewnik o rozmiarze 15 FR (+/-) 0,5 Fr,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w technologii typu Endexo który powoduje ograniczenie akumulacji komponentów krwi na cewniku z mufą polyestrową, końcówki Luer wykonane z termoplastycznego poliuretanu. W skład zestawu wchodzi: cewnik 15,5 Fr, igła wprowadzająca grub. 18 Ga x 7 cm, prowadnica drutowa J grubość1mm,rozszerzacz 12 Fr i 14 Fr, skalpel nr 11, bagnet do tunelizacji, prowadnik rozdzierany typu (pull-apart) 16 Fr z mechanizmem zastawkowym,  samoprzylepny opatrunek na wkłucie, 2 nasadki iniekcyjne. Długość całkowita cewnika 40,48,55 cm </t>
  </si>
  <si>
    <t xml:space="preserve">Zestaw z cewnikiem do długotrwałego dostępu naczyniowego do hemodializy, cewnik o rozmiarze 15 FR (+/-) 0,5 Fr ,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z materiału typu Durathane, z mufą polyestrową, końcówki Luer wykonane z termoplastycznego poliuretanu. W skład zestawu wchodzi: cewnik 15,5 Fr, igła wprowadzająca grub. 18 Ga x 7 cm, prowadnica drutowa J grubość1mm,rozszerzacz 12 Fr i 14 Fr, skalpel nr 11, bagnet do tunelizacji, prowadnik rozdzierany 16 Fr z mechanizmem zastawkowym,  samoprzylepny opatrunek na wkłucie, 2 nasadki iniekcyjne.Długość całkowita cewnika 20,22,24,28,32,36 cm </t>
  </si>
  <si>
    <t xml:space="preserve">Zestaw z cewnikiem do długotrwałego dostępu naczyniowego do hemodializy, cewnik o rozmiarze 15 FR (+/-) 0,5 Fr,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z materiału typu Durathane, z mufą polyestrową, końcówki Luer wykonane z termoplastycznego poliuretanu. W skład zestawu wchodzi: cewnik 15,5 Fr, igła wprowadzająca grub. 18 Ga x 7 cm, prowadnica drutowa J grubość1mm,rozszerzacz 12 Fr i 14 Fr, skalpel nr 11, bagnet do tunelizacji, prowadnik rozdzierany 16 Fr z mechanizmem zastawkowym,  samoprzylepny opatrunek na wkłucie, 2 nasadki iniekcyjne. Długość całkowita cewnika 40,48,55 cm </t>
  </si>
  <si>
    <t>Igła do stymulacji nerwów 22G x 80mm widoczna w USG przez umieszczenie na igle reflektorów (powstałych przez wciśniecie w igłę narożników sześcianu) na długości 2,3 cm od końca igły w dwóch sekwencjach po 1cm z przerwą 3 mm dla określenia głębokości, elementy zapewniające echogeniczność rozmieszczone równomiernie wokół igły (360 stopni), zapewniające widoczność igły minimum w zakresie 20-60 stopni, z elastycznym cewnikiem do podawania leku zakończonym LuerLock, z kablem do stymulatora. Igła izolowana na całej długość - odsłonięta tylko końcówka stymulująca. Opakowanie pojedyncze, sterylne.</t>
  </si>
  <si>
    <r>
      <rPr>
        <sz val="11"/>
        <rFont val="Arial"/>
        <family val="2"/>
      </rPr>
      <t>Igła do stymulacji nerwów 22G x 50mm widoczna w USG przez umieszczenie na igle reflektorów (powstałych przez wciśniecie w igłę narożników sześcianu) na długości 2,3 cm od końca igły w dwóch sekwencjach po 1cm z przerwą 3 mm dla określenia głębokości, elementy zapewniające echogeniczność rozmieszczone równomiernie wokół igły (360 stopni), zapewniające widoczność igły minimum w zakresie 20-60 stopni, z elastycznym cewnikiem do podawania leku zakończonym LuerLock, z kablem do stymulatora. Igła izolowana na całej długość - odsłonięta tylko końcówka stymulująca. Opakowanie pojedyncze, sterylne</t>
    </r>
    <r>
      <rPr>
        <sz val="11"/>
        <rFont val="Calibri"/>
        <family val="2"/>
      </rPr>
      <t>.</t>
    </r>
  </si>
  <si>
    <t>Igła do blokad TAP 22G x 80mm widoczna w USG przez umieszczenie na igle reflektorów (powstałych przez wciśniecie w igłę narożników sześcianu) na długości 2,3 cm od końca igły w dwóch sekwencjach po 1cm z przerwą 3 mm dla określenia głębokości, elementy zapewniające echogeniczność rozmieszczone równomiernie wokół igły (360 stopni), zapewniające widoczność igły minimum w zakresie 20-60 stopni, z elastycznym cewnikiem do podawania leku zakończonym LuerLock, opakowanie pojedyńcze, sterylne.</t>
  </si>
  <si>
    <t>Igła do wkłuć centralnych w rozmiarach: 18 G x 70 mm, widoczna w USG przez umieszczenie na igle reflektorów (powstałych przez wciśniecie w igłę narożników kwadratu) na długości 2,3 cm od końca igły w dwóch sekwencjach po 1cm z przerwą 3 mm dla określenia głębokości, elementy zapewniające echogeniczność rozmieszczone równomiernie wokół igły (360 stopni), zapewniające widoczność igły minimum w zakresie 20-60 stopni, opakowanie pojedyńcze, sterylne.</t>
  </si>
  <si>
    <t>Zestaw do blokad ciągłych składający się z igły z końcówką typu Quinke z kablem do stymulacji - w pełni izolowana poza czubkiem igły,  o konstrukcji zapewniającej maksymalne odbicie fal ultradźwiękowych niezależnie od kąta wprowadzenia, z dodatkowym otworem w igle zlokalizowanym między 1 a 2 cm do wypełnienia przestrzeni między igłą a kaniulą, kaniuli (zewnętrznego cewnika) w technologii "cewnik na igle", wewnętrzny cewnik z drenem widoczny w USG, mocowany do kaniuli przy pomocy przy pomocy końcówki "luer lock", filtra wraz z system mocowania filtra oraz cewnikiem do skóry pacjenta. Rozmiar igły 21G x 68 mm, cewnika 20G x 82 mm oraz kaniuli 18G x 51 mm.</t>
  </si>
  <si>
    <t>Zestaw do blokad ciągłych składający się z igły z końcówką typu Quinke z kablem do stymulacji - w pełni izolowana poza czubkiem igły,  o konstrukcji zapewniającej maksymalne odbicie fal ultradźwiękowych niezależnie od kąta wprowadzenia, z dodatkowym otworem w igle zlokalizowanym między 1 a 2 cm do wypełnienia przestrzeni między igłą a kaniulą, kaniuli (zewnętrznego cewnika) w technologii "cewnik na igle", wewnętrzny cewnik z drenem widoczny w USG, mocowany do kaniuli przy pomocy przy pomocy końcówki "luer lock", filtra wraz z system mocowania filtra oraz cewnikiem do skóry pacjenta. Rozmiar igły 21G x 94 mm, cewnika 20G x 106 mm oraz kaniuli 18G x 75 mm.</t>
  </si>
  <si>
    <t>Zestaw do infiltracji ran składający się z:
- cewnik do infiltracji ran 19 G x 600 mm z otworami na pierwszych 100 mm zbrojony stalową spiralą przez co zapewnia wypływ leku nawet przy nacisku tkanek na cewnik. Widoczny w USG i RTG. Mikroperforacja prowadzona w linii spiralnej wokół cewnika, ściśle i równomiernie rozmieszczona, zapewnia rozkład środka znieczulającego na całej długości perforacji, w promieniu 360° wokół cewnika.                                                                                                                                                        - rozrywalnego systemu służącego do umiejscowienia cewnika, zintegrowanego z kaniulą wprowadzającą cewnik (kaniulą do wkłucia) 18G x 116 mm.
- zintegrowanego mocowania filtra i cewnika do ciała pacjenta. Wypustki na spodzie mocowania zapewniają stabilizację cewnika.                                                                                                                                                                   - płaski, okrągły filtr 0,2 µm.</t>
  </si>
  <si>
    <t>Zestaw do infiltracji ran składający się z:
- cewnik do infiltracji ran 19 G x 600 mm z otworami na pierwszych 150 mm zbrojony stalową spiralą przez co zapewnia wypływ leku nawet przy nacisku tkanek na cewnik. Widoczny w USG i RTG. Mikroperforacja prowadzona w linii spiralnej wokół cewnika, ściśle i równomiernie rozmieszczona, zapewnia rozkład środka znieczulającego na całej długości perforacji, w promieniu 360° wokół cewnika.                                                                                                                                                        - rozrywalnego systemu służącego do umiejscowienia cewnika, zintegrowanego z kaniulą wprowadzającą cewnik (kaniulą do wkłucia) 18G x 116 mm.
- zintegrowanego mocowania filtra i cewnika do ciała pacjenta. Wypustki na spodzie mocowania zapewniają stabilizację cewnika.                                                                                                                                                                                        - płaski, okrągły filtr 0,2 µm.</t>
  </si>
  <si>
    <t>Zestaw do infiltracji ran składający się z:
- cewnik do infiltracji ran 19 G x 700 mm z otworami na pierwszych 220 mm zbrojony stalową spiralą przez co zapewnia wypływ leku nawet przy nacisku tkanek na cewnik. Widoczny w USG i RTG. Mikroperforacja prowadzona w linii spiralnej wokół cewnika, ściśle i równomiernie rozmieszczona, zapewnia rozkład środka znieczulającego na całej długości perforacji, w promieniu 360° wokół cewnika.                                                                                                                                                        - rozrywalnego systemu służącego do umiejscowienia cewnika, zintegrowanego z kaniulą wprowadzającą cewnik (kaniulą do wkłucia) 18G x 116 mm.
- zintegrowanego mocowania filtra i cewnika do ciała pacjenta. Wypustki na spodzie mocowania zapewniają stabilizację cewnika.                                                                                                                                                                     - płaski, okrągły filtr 0,2 µm.</t>
  </si>
  <si>
    <t>Przenośny system infuzyjny, w całości wolny od lateksu i DEHP, wykorzystujący zbiornik elastomerowy o objętości nominalnej 275 ml oraz stałej prędkości przepływu: 4 ml/h; 5ml/h; 7ml/h; 8ml/h, 10ml/h. Z filtrem 5um na linii infuzyjnej. Port do napełniania urządzenia na drenie, wyposażony w połączenie luer-lock zapewniajace możliwość szczelnego podłączenia strzykawki i zabezpieczenia portu kapturkiem po wypełnieniu. System infuzyjny sprawdzony pod względem stabilności z ropiwakainą lub bupiwakainą - dołączyć do oferty badanie stabilności. Urządzenie pakowane pojedynczo, apirogenne. Linia infuzyjna zakończona zdejmowanym filtrem automatycznie usuwającym powietrze podczas napełniania urządzenia, zapobiega wyciekowi leku - brak kontaktu Personelu Medycznego z lekiem.</t>
  </si>
  <si>
    <t>Przenośny system infuzyjny, w całości wolny od lateksu i DEHP, wykorzystujący zbiornik elastomerowy o objętości nominalnej 275 ml oraz regulowanej prędkości przepływu 2-5-7-12 ml/h. Z filtrem 5um na linii infuzyjnej. Port do napełniania urządzenia na drenie, wyposażony w połączenie luer-lock zapewniajace możliwość szczelnego podłączenia strzykawki i zabezpieczenia portu kapturkiem po wypełnieniu. System infuzyjny sprawdzony pod względem stabilności z ropiwakainą lub bupiwakainą - dołączyć do oferty badanie stabilności. Urządzenie pakowane pojedynczo, apirogenne. Linia infuzyjna zakończona zdejmowanym filtrem automatycznie usuwającym powietrze podczas napełniania urządzenia, zapobiega wyciekowi leku - brak kontaktu Personelu Medycznego z lekiem.</t>
  </si>
  <si>
    <t xml:space="preserve">Nieinwazyjny czujnik do pomiaru temperatury głębokiej ciała  kompatybilny do systemu nieinwazyjnego pomiaru temperatury Spooton </t>
  </si>
  <si>
    <t xml:space="preserve">Jednorazowa kaseta podgrzewająca do krwi i płynów z drenami i łącznikami kompatybilnymi z zestawami do dożylnego podawania krwi/płynów stosowanymi standardowo . Kasety nie zawierają lateksu , przeznaczone do stosowania z urządzeniem podgrzewającym wielokrotnego  użytku Ranger Zestaw do ogrzewania płynów standardowy z dwoma portami do iniekcji i zestawem przedłużającym. Jeziorko eliminujące bąbelki powietrza .Przepływ płynów od KVO do 9000ml/h . Pojemność wypełnienia 44ml.Dren pacjenta długość minimum 76 cm , dren dodatkowy minimum 76cm Bez lateksu . Jednorazowy. Sterylizowany tlenkiem etylenu. </t>
  </si>
  <si>
    <t xml:space="preserve">Polipropylenowa kołdra na pacjenta. Kołdra skonstruowana z podłużnie ułożonych tub , z których ciepłe powietrze rozprowadzane jest z tuby centralnej do bocznych części.Pomiędzy tubami są specjalne tunele ,których zadaniem jest rozprowadzanie powietrza w moemencie gdy górna warstwa kołdry (folia) częściowo ulegnie zniszczeniu(pęknięciu) . Na całej dolnej powierzchni kołdry są małe otworki , które rozprowadzają ciepło równomiernie na ciało pacjenta. 07x91cm. 90g. Jedna folia do przykrycia głowy(61x41cm). Dwa otwory do podłączenia dmuchawy.Na wysokości szyi pacjenta specjalne dmuchawki , które wtłaczają ciepłe powietrze pod folię . Posiada zakładki do podwinięcia pod ramiona pacjenta w celu lepszego ufiksowania kołdry . </t>
  </si>
  <si>
    <t>Polipropylenowa kołdra pod pacjenta. Kołdra skonstruowana w taki sposób , żeby ciepło rozprowadzało się równomiernie na całej powierzchni.  Na całej górnej powierzchni kołdry są małe otworki , które rozprowadzają ciepło równomiernie na całe ciało pacjenta. Zaopatrzona również w unikatowe otwory odprowadzające  w czterech kierunkach gromadzący się  pod pacjentem płyn.
Wymiary: 81cmx152cm
Waga: 136g. 
2 sztuki folii (61x61cm) do przykrycia głowy i stóp pacjenta . 2 otwory do podłączenia dmuchawy . Nieużywany zamknięty specjalnym motylkiem . Taśmy przylepne do trwalszego ufiksowania kołdry . Posiada specjalne zakładki do lepszego jej zamocowania na stole. Kołdra kompatybilna z urządzeniem do ogrzewania pacjenta Bair Hugger 775 i zgodna z instrukcją obsługi urządzenia; opakowanie max 10 szt.</t>
  </si>
  <si>
    <t>Polipropylenowa kołdra pod pacjenta. Na całej górnej powierzchni kołdry są małe otworki , które rozprowadzają ciepło równomiernie na całe ciało pacjenta. Zaopatrzona również w unikatowe otwory odprowadzające  w czterech kierunkach gromadzący się  pod pacjentem płyn.
Wymiary: 221x91cm.
Posiada 2 otwory do podłączenia dmuchawy . Taśma przylepna do lepszego mocowania kołdry na stole. Specjalne perforacje po bokach kołdry pozwalają na optymalne ułożenie pacjenta w wymaganej pozycji. 
Dodatkowy opcjonalny otwór na twarz w ułożeniu pacjenta innym niż na plecach.
Kołdra kompatybilna z urządzeniem do ogrzewania pacjenta Bair Hugger 775 i zgodna z instrukcją obsługi urządzenia
Ilość sztuk w opakowaniu: 5 ; opakowanie max 5 szt.</t>
  </si>
  <si>
    <t>Kołdra polipropylenowa na pacjenta, skonstruowana z podłużnie ułożonych tub , z których ciepłe powietrze rozprowadzane jest z tuby centralnej do bocznych części. Na całej dolnej  powierzchni kołdry są małe otworki , które rozprowadzają ciepło równomiernie na ciało pacjenta.
Wymiary kołdry: 213x91cm
Waga: 150g
Część przykrywająca stopy pacjenta nieogrzewana. Posiada zakładki do podwinięcia pod ramiona pacjenta w celu lepszego ufiksowania kołdry oraz 6 oddzielonych perforacją części w celu lepszego/wygodniejszego dostępu do pacjenta .Na wierzchniej części posiada dwa plasterki do przyklejenia koca. Jeden otwór do podłączenia dmuchawy .
Kołdra kompatybilna z urządzeniem do ogrzewania pacjenta Bair Hugger 775 i zgodna z instrukcją obsługi urządzenia; opakowanie max 10 szt.</t>
  </si>
  <si>
    <t>Producent</t>
  </si>
  <si>
    <t>Zestaw do kaniulacji dużych naczyń metodą Selingera, cewnik 3-światłowy                        8Fr/14,18,18 Ga/ dł. 15 i 20 cm, igła do nakłucia naczynia 18Ga/70 mm, prowadnik „J” 0.035”, dł. min. 60 cm, rozszerzacz 9F, skalpel, strzykawka 10 ml, dodatkowe skrzydełka z zaciskiem do mocowania cewnika</t>
  </si>
  <si>
    <t>Zestaw do kaniulacji dużych naczyń metodą Selingera, cewnik 3-światłowy                        9Fr/14,16,16 Ga/ dł. 15 i 20 cm,  igła do nakłucia naczynia 18Ga/70 mm, prowadnik „J” 0.035”, dł. min. 60 cm, rozszerzacz 10F, skalpel, strzykawka 10 ml, dodatkowe skrzydełka z zaciskiem do mocowania cewnika</t>
  </si>
  <si>
    <t>Zestaw do kaniulacji dużych naczyń metodą Selingera, cewnik 4-światłowy                      8,5 Fr /18,18,16,14 Ga/ dł. 15 i 20 cm,  igła do nakłucia naczynia 18 Ga/70 mm, prowadnik „J” 0.035”, dł. min. 60 cm, rozszerzacz 9F, skalpel, strzykawka 10 ml, dodatkowe skrzydełka z zaciskiem do mocowania cewnika</t>
  </si>
  <si>
    <t>Zestaw do kaniulacji dużych naczyń metodą Selingera, cewnik 3-światłowy                               7 Fr/18,18,16 Ga/dł. 15 i 20 cm,pokryty powłoką antybakteryjną – chlorheksydyną i sulfadiazyną srebra, igła do nakłucia naczynia 18 Ga/70 mm, prowadnik „J” 0.035”, dł. min. 60 cm, rozszerzacz 8F, skalpel, strzykawka 10 ml, dodatkowe skrzydełka z zaciskiem do mocowania cewnika</t>
  </si>
  <si>
    <t>Zestaw do kaniulacji dużych naczyń metodą Selingera, cewnik 3-światłowy                        8Fr/14,18,18 Ga/ dł. 15 i 20 cm, pokryty powłoką antybakteryjną – chlorheksydyną i sulfadiazyną srebra,igła do nakłucia naczynia 18Ga/70 mm, prowadnik „J” 0.035”, dł. min. 60 cm, rozszerzacz 9F, skalpel, strzykawka 10 ml, dodatkowe skrzydełka z zaciskiem do mocowania cewnika</t>
  </si>
  <si>
    <t>Zestaw do kaniulacji dużych naczyń metodą Selingera, cewnik 4-światłowy                      8,5 Fr /18,18,16,14 Ga/ dł. 15 i 20 cm, pokryty powłoką antybakteryjną – chlorheksydyną i sulfadiazyną srebra, igła do nakłucia naczynia 18 Ga/70 mm, prowadnik „J” 0.035”, dł. min. 60 cm, rozszerzacz 9F, skalpel, strzykawka 10 ml, dodatkowe skrzydełka z zaciskiem do mocowania cewnika</t>
  </si>
  <si>
    <t>Układ oddechowy do respiratora IVENT 201 , typ-Y, dł. 1,8m, jednorazowy – zestaw 2 rurowy, jedno z ramion zakończone niebieską złączką kompatybilną z respiratorem, drugie zakończone filtrem z kontrastowym niebieskim drenem, łącznik Y z 2 odprowadzeniami z drenami ( zakończonymi : luer, luer-lock ) , wejście zabezpieczone czerwoną zatyczką. W zestawie dodatkowo zapasowa czerwona zatyczka , na całej długości układu mocowania małych drenów zapobiegające zaplątaniu</t>
  </si>
  <si>
    <t>Kaniula obwodowa bez portu typu Abbocath T, rozmiary: 22G/32mm, 20G/32mm, 20G/51mm</t>
  </si>
  <si>
    <t>Zestaw do kaniulacji dużych naczyń metodą Selingera, cewnik jednoświatłowy  3Fr/dł.10 i 15 cm, igła do nakłucia naczynia typu Y 20Ga, prowadnik „J” 0.022”, dł. min. 40 cm, rozszerzacz 4F, skalpel, strzykawka 2.5 ml, dodatkowe skrzydełka z zaciskiem do mocowania cewnika</t>
  </si>
  <si>
    <t xml:space="preserve">Dwukanałowe silikonowe cewniki silikonowe do hemofiltracji o średnicy 11,5/13,5 Fr z zabezpieczeniem przed infuzją powietrza w kanale żylnym o długościach: 15 cm, 20 cm, 24 cm w zestawach do implantacji </t>
  </si>
  <si>
    <t>Dwukanałowe silikonowe cewniki silikonowe do hemofiltracji o średnicy 13,5 F z przelotowym mandrynem w kanale żylnym o długościach: 28, 35 cm w zestawach</t>
  </si>
  <si>
    <t xml:space="preserve">Worki na filtrat 10 L z zaworem spustowym </t>
  </si>
  <si>
    <t xml:space="preserve">Igły plastikowe typu Spike o długości 72 mm (opakowanie 100 szt.) </t>
  </si>
  <si>
    <t>4% Cytrynian sodu (136 mmol/l) w workach 1500 ml. Opakowanie - worek jednokomorowy zapakowany sterylnie w zewnętrznej folii bez obecności powietrza. Worek powinien posiadać port do pobierania płynu typu Safe Lock (kolor: bezbarwny) oraz port z membraną do nakłucia igłą w celu modyfikacji składu.</t>
  </si>
  <si>
    <t>Dializat bezwapniowy
Wodorowęglanowy dializat  o składzie:
- potas 2 lub 4 mmol/l ( w zależności od potrzeb )
- sód 133 mmol/l
- wapń 0 mmol/l (bezwapniowy)
- wodorowęglan 20 mmol/l; fosforany 0 lub 1,25 mmol/l
Opakowanie - 5 litrowy worek dwukomorowy z wielowarstwowej folii bez PVC, połączenie zawartości komór musi być wykonalne przez ucisk na jedną z nich</t>
  </si>
  <si>
    <t xml:space="preserve">Zestawy do ciągłej hemodializy z regionalną antykoagulacją cytrynianową    składające się   z jałowych, pakowanych osobno następujących elementów:
- zmodyfikowanej kasety integrującej 5 drenów: tętniczy, żylny, filtratu, cytrynianu (z końcówka Safe Lock),  roztworu wapnia (z igłą "spike" z napowietrzaniem);
- hemofiltra z polisulfonową błoną półprzepuszczalną o pow. dyfuzyjnej 1,8 m2;
- drenu dializatu ; </t>
  </si>
  <si>
    <r>
      <t>Zestawy do ciągłej hemodializy z regionalną antykoagulacją cytrynianową składające się z jałowych, pakowanych osobno następujących elementów: 1. - zmodyfikowanej kasety integrującej 5 drenów tętniczy, żylny, filtratu, cytrynianu (z końcówka Safe Lock), roztworu wapnia (z igłą "spike" z napowietrzaniem); 2. - hemofiltra z polisulfonową błoną półprzepuszczalną o pow. dyfuzyjnej 1,8 m</t>
    </r>
    <r>
      <rPr>
        <vertAlign val="superscript"/>
        <sz val="10"/>
        <rFont val="Arial"/>
        <family val="2"/>
      </rPr>
      <t>2</t>
    </r>
    <r>
      <rPr>
        <sz val="10"/>
        <rFont val="Arial"/>
        <family val="2"/>
      </rPr>
      <t xml:space="preserve"> i punkcie odcięcia 40 kD; 3. - drenu dializatu;</t>
    </r>
  </si>
  <si>
    <t>Rozdzielacz 2/4 umożliwiający podłączenie 4 worków płynu z drenem substytutu/dializatu</t>
  </si>
  <si>
    <t>Wodorowęglanowy płyn do hemofiltracji buforowany glukozą o stężeniu fizjologicznym 5,55 mmol/l o składzie: potas - 2 lub 3 lub 4 mmol/l, wieloelektrolitowy. Opakowanie 5-litrowy worek dwokomorowy z wielowarstwowej folii bez PCV, połączenie zawartości komór musi być wykonane przez ucisk jedną z nich. Worek powinien posiadać dwa porty do pobierania płynu (wylotowe): 1-typu Luer Look, 2-typu Safe Look (skręcany) oraz port z membraną do nakłucia igłą w celu modyfikacji składu.</t>
  </si>
  <si>
    <t xml:space="preserve">Hemofiltr polisulfonowy o pow.2,3m² dedykowany do zabiegów dializy albuminowej </t>
  </si>
  <si>
    <t>Tak</t>
  </si>
  <si>
    <t>Gwarancja przez cały okres trwania umowy</t>
  </si>
  <si>
    <t xml:space="preserve">Instrukcja obsługi w języku polskim oraz paszport techniczny z wypełnioną kartą techniczną(wraz z dostawą) </t>
  </si>
  <si>
    <t>Oprogramowanie i komunikacja w języku polskim</t>
  </si>
  <si>
    <t>Dwie niezależne pułapki powietrza (za i przed hemofiltrem)</t>
  </si>
  <si>
    <t>Dwa niezależne detektory powietrza</t>
  </si>
  <si>
    <t>Detektor przecieku krwi</t>
  </si>
  <si>
    <t>Ciągła hemodializa i hemodiafiltracja z regionalną antykoagulacją cytrynianową</t>
  </si>
  <si>
    <t>Moduł cytrynian-wapń</t>
  </si>
  <si>
    <t>Dokładność ważenia 1 g</t>
  </si>
  <si>
    <t xml:space="preserve">System bilansujący: cztery niezależne wagi do płynów dializacyjnych, substytucyjnych, osocza, ultrafiltratu itp. </t>
  </si>
  <si>
    <t xml:space="preserve">Kasetowy system drenów umożliwiający łatwy i szybki montaż oraz wielokrotną wymianą samego filtra w trakcie zabiegu, bez konieczności wymiany całej kasety </t>
  </si>
  <si>
    <t xml:space="preserve">Możliwość regulacji temperatury w zakresie 35-39°C </t>
  </si>
  <si>
    <t>Dwa indywidualne systemy do podgrzewania płynu substytucyjnego i dializatu z możliwością wyłączenia w trakcie zabiegu</t>
  </si>
  <si>
    <t>Przepływ płynu dializacyjnego od 10-80 ml/min.</t>
  </si>
  <si>
    <t>Przepływ płynu substytucyjnego od 10-160 ml/min</t>
  </si>
  <si>
    <t>Regulowana ultrafiltracja 0-30 ml/minutę</t>
  </si>
  <si>
    <t>Regulacja przepływu pompy krwi od 10-500 ml/min</t>
  </si>
  <si>
    <t>Cztery pompy umożliwiające podaż i oddawanie krwi, płynu dializacyjnego, substytucyjnego, ultrafiltratu lub osocza</t>
  </si>
  <si>
    <t xml:space="preserve">Najwyższy stopień ochrony przeciwporażeniowej (CF) umożliwiający bezpieczną defibrylację pacjenta podczas zabiegu </t>
  </si>
  <si>
    <t>Bateria, która w przypadku braku zasilania sieciowego zapewni pracę aparatu przez co najmniej 15 minut</t>
  </si>
  <si>
    <t>Graficzny kolorowy podgląd istotnych stanów pracy urządzenia</t>
  </si>
  <si>
    <t xml:space="preserve">Możliwość wykonania zabiegu hemoperfuzji (HP) </t>
  </si>
  <si>
    <t>Możliwość wykonania zabiegu plazmaferezy (PF)</t>
  </si>
  <si>
    <t>Możliwość wykonania zabiegu powolnej ciągłej ultrafiltracji (SCUF)</t>
  </si>
  <si>
    <t>Możliwość wykonania zabiegu żylno-żylnej hemodiafiltracji (CVVHDF)</t>
  </si>
  <si>
    <t>Możliwość wykonania zabiegu żylno-żylnej hemodializy (CVVHD)</t>
  </si>
  <si>
    <t>Możliwość wykonania zabiegu wysokoobjętościowej ciągłej żylno-żylnej hemofiltracji (HV-CVVH). Substytucja podawania jednocześnie przed i po hemofiltrze</t>
  </si>
  <si>
    <t>Możliwość wykonania zabiegu ciągłej żylno-żylnej filtracji (CVVH)</t>
  </si>
  <si>
    <t>Rok produkcji</t>
  </si>
  <si>
    <t>Podać</t>
  </si>
  <si>
    <t>Nazwa, typ, model</t>
  </si>
  <si>
    <t>Parametr oferowany TAK/NIE/Podać</t>
  </si>
  <si>
    <t>Parametr wymagany</t>
  </si>
  <si>
    <t>Parametry graniczne aparatów do CRRT, plazmaferezy i hemoperfuzji</t>
  </si>
  <si>
    <t>Lp.</t>
  </si>
  <si>
    <t>1 aparat</t>
  </si>
  <si>
    <t>miesiące</t>
  </si>
  <si>
    <t>Dzierżawa aparatu do CRRT, plazmaferezy i hemoperfuzji, posiadającego parametry opisane w tabeli poniżej, kompatybilnego z  aparatem Multifiltrate Ci-Ca posiadanym przez Zamawiającego.</t>
  </si>
  <si>
    <r>
      <rPr>
        <sz val="9"/>
        <rFont val="Arial"/>
        <family val="2"/>
      </rPr>
      <t>Zestaw z cewnikiem do ciągłej blokady nerwów obwodowych:
-  wygięta igła  (19G, kąt ścięcia igły 20°, promień krzywizny igły 50mm, długość igły 100mm), klips ze złączem luer-lock, cewnik ze znacznikami  echogenicznymi na dł. 200mm, dwa ujścia w postaci otworu do podawania środków znieczulających miejscowo, cewnik ze „światłem „ na dł. 400mm, zakończony złączem Luer-lock
- filtr bakteryjny 0,2µm ze złączami luer-lock (do użycia do 96 godz.),
- strzykawka 10ml, 
- dren przedłużający 300mm,
- 2 etykiety informacyjne,
- materiały: stal nierdzewna, silikon, PA, PE, PC, ABS, PES, PVC, PP
- maksymalny czas użycia cewnika 30 dni,
-sterylny, opakowanie folia-papier,
- opakowanie 5 szt. zestawów.</t>
    </r>
    <r>
      <rPr>
        <i/>
        <sz val="9"/>
        <rFont val="Arial"/>
        <family val="2"/>
      </rPr>
      <t xml:space="preserve">
</t>
    </r>
  </si>
  <si>
    <r>
      <rPr>
        <sz val="9"/>
        <rFont val="Arial"/>
        <family val="2"/>
      </rPr>
      <t>Zestaw z cewnikiem do ciągłej blokady nerwów obwodowych:
-  wygięta igła  (19G, kąt ścięcia igły 20°, promień krzywizny igły 75mm, długość igły 160mm), klips ze złączem luer-lock, cewnik ze znacznikami  echogenicznymi na dł. 200mm, dwa ujścia w postaci otworu do podawania środków znieczulających miejscowo, cewnik ze „światłem” na dł. 400mm,  zakończony złączem luer-lock
- filtr bakteryjny 0,2µm ze złączami luer-lock (do użycia do 96 godz.),
- strzykawka 10ml, 
- dren przedłużający 300mm,
- 2 etykiety informacyjne,
- materiały: stal nierdzewna, silikon, PA, PE, PC, ABS, PES, PVC, PP
- maksymalny czas użycia cewnika 30 dni,
- sterylny, opakowanie folia-papier,
- opakowanie 5 szt. zestawów.</t>
    </r>
    <r>
      <rPr>
        <i/>
        <sz val="9"/>
        <rFont val="Arial"/>
        <family val="2"/>
      </rPr>
      <t xml:space="preserve">
</t>
    </r>
  </si>
  <si>
    <r>
      <rPr>
        <sz val="9"/>
        <rFont val="Arial"/>
        <family val="2"/>
      </rPr>
      <t>Zestaw z cewnikiem do ciągłej blokady nerwów obwodowych:
-  wygięta igła  (19G, kąt ścięcia igły 20°, promień krzywizny igły 120 mm, długość igły 160mm), klips ze złączem luer-lock, cewnik ze znacznikami  echogenicznymi na dł. 200mm, dwa ujścia w postaci otworu do podawania środków znieczulających miejscowo, cewnik ze „światłem” na dł. 400mm,  zakończony złączem luer-lock
- filtr bakteryjny 0,2µm ze złączami luer-lock (do użycia do 96 godz.),
- strzykawka 10ml, 
- dren przedłużający 300mm,
- 2 etykiety informacyjne,
- materiały: stal nierdzewna, silikon, PA, PE, PC, ABS, PES, PVC, PP,
- maksymalny czas użycia cewnika 30 dni,
- sterylny , opakowanie folia-papier,
- opakowanie 5 szt. zestawów.</t>
    </r>
    <r>
      <rPr>
        <i/>
        <sz val="9"/>
        <rFont val="Arial"/>
        <family val="2"/>
      </rPr>
      <t xml:space="preserve">
</t>
    </r>
  </si>
  <si>
    <t>5 szt w op</t>
  </si>
  <si>
    <t>Filtr do hemoperfuzji toksyn lipofilnych i wiążących się z białkami.
Uśmierza objawy ostrego zatrucia
Materiał adsorbentu Neutralna żywica makroporowa
Zakres przepływu krwi 100-400 ml/min
Jednorazowego użytku Tak
Objętość krwi Minimum 140ml
Powierzchnia Minimum 900~1300 m2/g
Metoda sterylizacji Promieniowanie gamma
Filtr cząstek Tak
Sterylny Tak
Czas leczenia 120 – 150 min (raz na dobę)</t>
  </si>
  <si>
    <t>Filtr do hemoperfuzji mediatorów stanu zapalnego, cytokin jednorazowego użytku
Materiał adsorbentu Neutralna żywica makroporowa
Zakres przepływu krwi 100-400 ml/min
Jednorazowego użytku Tak
Objętość krwi Minimum 180ml
Powierzchnia Minimum 900~1300 m2/g
Metoda sterylizacji Promieniowanie gamma
Filtr cząstek Tak
Sterylny Tak
Czas leczenia 120 – 150 min (raz na dobę)</t>
  </si>
  <si>
    <t xml:space="preserve">Filtr do hemoperfuzji toksyn molekularnych o średniej wielkości powstałych na skutek zaburzeń pracy wątroby jednorazowego użytku
Materiał adsorbentu Neutralna żywica makroporowa
Zakres przepływu krwi   100-400 ml/min
Jednorazowego użytku   Tak
Objętość krwi Minimum 185ml
Powierzchnia Minimum 900~1300 m2/g
Metoda sterylizacji Promieniowanie gamma
Filtr cząstek Tak
Sterylny Tak
Czas leczenia 120 – 150 min (raz na dobę)
</t>
  </si>
  <si>
    <t>Linia do przetaczania krwi i płynów infuzyjnych kompatybilna z aparatem LEVEL 1 zapewniająca przepływ krwi i płynów na pozimie 530 ml/min</t>
  </si>
  <si>
    <t xml:space="preserve">Linai do przetaczania krwi i płynów infuzyjnych kompatybilna z aparatem LEVEL 1 zapewniająca przepływ krwi ipłynów na poziomie 1400 ml/min </t>
  </si>
  <si>
    <t>Prowadnica Bougi Portex 100/123/515/15 Fr</t>
  </si>
  <si>
    <t>Rurka  tracheostomijnych bez mankietu, wykonana  z miękkiego materiału na bazie plastyfikatora wolnego od DEHP (bez ftalanów) z wyraźnie miękkim, nieprzylegającym na całej powierzchni dla mniejszej traumatyzacji stomii przezroczystym ruchomym szyldem (w płaszczyźnie góra-dół), (obrót szyldu umożliwia dopasowanie do warunków anatomicznych pacjenta) z 2 wielorazowymi kaniulami wewnętrznymi mocowanymi na rurce za pomocą specjalnego zatrzasku. W komplecie obturator oraz taśma do mocowania. Rurki posiadają bezpieczny zawór balonika pilotowego, rozmiary 6,5, 7,0, 7,5, 8,0, 8,5, 9,0.</t>
  </si>
  <si>
    <t xml:space="preserve">Pakiet 12. Produkty anestezjologiczne na blok operacyjny - maski krtaniowe, zestawy do blokad ciągłych nerwów obwodowych </t>
  </si>
  <si>
    <t xml:space="preserve">Pakiet 23- Rury do paraPACKa, pas piersiowy do AutoPulse </t>
  </si>
  <si>
    <t>Pompa elastomerowa z wewnętrznym rozszerzalnym teleskopowym rdzeniem z kanałami do wprowadzenia leku, otoczonym elastomerową silikonową membraną stanowiąca zbiornik na lek; dren o trójkątnym wewnętrznym świetle z filtrem na linii infuzyjnej i  z klamrą zaciskową do odcięcia przepływu; filtr cząsteczkowy 1,2 µm z odpowietrznikiem i reduktorem przepływu; pokrowiec na pompę dla pacjenta;Zawnetrzna powłoka miekka odporna na uszkodzenie. Pompa z możliwościa wypełnienia w zakresie od 135ml do 295ml  z prędkością uwalniania leku 5 ml/h    (czas uwalniania leku od 27 godz. do 59 godz.). Dokładnośc pompy +/_15% deklarowana przez producenta.</t>
  </si>
  <si>
    <t>Uwaga! Niespełnienie parametrów granicznych spowoduje odrzucenie oferty</t>
  </si>
  <si>
    <t>Pakiet 3 Zestawy do ciągłych terapii nerkozastępczych II</t>
  </si>
  <si>
    <t xml:space="preserve">Pakiet 4. Filtry do hemoperfuzji i usuwania toksyn </t>
  </si>
  <si>
    <t>Pakiet 5 Kaniule centralne z dostępu obwodowego PICC</t>
  </si>
  <si>
    <t>Pakiet 1. Kaniulacja naczyń centralnych oraz tętnic dla kardiochirurgii</t>
  </si>
  <si>
    <t>Pakiet 2. Zestawy do ciągłych terapii nerkozastępczych</t>
  </si>
  <si>
    <t>n.d.</t>
  </si>
  <si>
    <t xml:space="preserve">Pakiet 14. Produkty anestezjologiczne na OIT </t>
  </si>
  <si>
    <t>Pakiet 17. Układ oddechowy do respiratora Ivent VersaMed .</t>
  </si>
  <si>
    <t xml:space="preserve">Pakiet 21. Pakiet do regionalnej anestezjii - igły, cewniki, pompy elastomerowe, zestawy do ciągłej infiltracji </t>
  </si>
  <si>
    <t xml:space="preserve">Pakiet 22 Systemy ogrzewania pacjenta i zapobiegania hipotermii. </t>
  </si>
  <si>
    <t xml:space="preserve">Pas piersiowy typu LifeBand do platformy AutoPulse ZOLL pakowany po 3 szt </t>
  </si>
  <si>
    <t>Cewnik do odsysania wydzieliny z jamy ustnej, z wtopionym drutem pozwalającym na ukształtowanie cewnika, dł. cewnika z nasadką 15 cm (+/- 1 cm), okrągła, atraumatyczna końcówka, rozmieszczenie otworów uniemożliwiające zasysanie śluzówki, jednorazowego użytku. W jednym opakowaniu 10 szt., opakowanie folia.</t>
  </si>
  <si>
    <t>Pakiet 25. Produkty anestezjologiczne na blok operacyjny i intensywną terapię (system zamknięty do odsysania z dróg oddechowych z akcesoriami, maski anestetyczne, rękojeści do laryngoskopu, łyżki, nebulizator do obwodu, rurki Guedela, rurki Wendla)</t>
  </si>
  <si>
    <t>Pakiet 26. Port naczyniowe, igły do portów , kaniule permanentne do dializ</t>
  </si>
  <si>
    <r>
      <rPr>
        <b/>
        <sz val="9"/>
        <rFont val="Arial1"/>
        <family val="0"/>
      </rPr>
      <t>Filtr mechaniczny</t>
    </r>
    <r>
      <rPr>
        <sz val="9"/>
        <rFont val="Arial1"/>
        <family val="0"/>
      </rPr>
      <t xml:space="preserve"> </t>
    </r>
    <r>
      <rPr>
        <b/>
        <sz val="9"/>
        <rFont val="Arial1"/>
        <family val="0"/>
      </rPr>
      <t>hydrofobowy</t>
    </r>
    <r>
      <rPr>
        <sz val="9"/>
        <rFont val="Arial1"/>
        <family val="0"/>
      </rPr>
      <t xml:space="preserve"> z  wydzielonym (oddzielna warstwa) celulozowym plisowanym wymiennikiem ciepła i wilgoci  opakowanie folia- papier , zakres objętości oddechowej  300–1500 ml , skuteczności filtracji względem bakterii i wirusów ≥ 99,9999% skuteczność filtracji wg NaCl ≥  99,764% wydajność nawilżania min. 32 mg/l przy VT - 500 ml utrata wilgoci max 6 mg H2O/litr przy Vt 500 ml, waga filtra 48 gram ( +/- 2 g ),</t>
    </r>
  </si>
  <si>
    <r>
      <rPr>
        <b/>
        <sz val="9"/>
        <rFont val="Arial1"/>
        <family val="0"/>
      </rPr>
      <t>Filtr mechaniczny</t>
    </r>
    <r>
      <rPr>
        <sz val="9"/>
        <rFont val="Arial1"/>
        <family val="0"/>
      </rPr>
      <t xml:space="preserve"> do układów oddechowych , zakres objętości oddechowej  200–1500 ml, skuteczność filtracji antybakteryjnej &gt;99,9999, skuteczność filtracji wirusowej&gt;99,9999, membrana hydrofobowa, port do kapnografii, wydajnośc nawilżania 21 mg H20/l przy Vt 500 ml, objętośc wewnętrzna 66 ml , waga filtra 40 gram ( +/- 2 g )</t>
    </r>
  </si>
  <si>
    <r>
      <rPr>
        <b/>
        <sz val="9"/>
        <rFont val="Arial1"/>
        <family val="0"/>
      </rPr>
      <t>Filtr</t>
    </r>
    <r>
      <rPr>
        <sz val="9"/>
        <rFont val="Arial1"/>
        <family val="0"/>
      </rPr>
      <t xml:space="preserve"> oddechowy </t>
    </r>
    <r>
      <rPr>
        <b/>
        <sz val="9"/>
        <rFont val="Arial1"/>
        <family val="0"/>
      </rPr>
      <t>pediatryczny</t>
    </r>
    <r>
      <rPr>
        <sz val="9"/>
        <rFont val="Arial1"/>
        <family val="0"/>
      </rPr>
      <t xml:space="preserve"> dla dzieci, zakres objętości oddechowe 30 -100 ml , kształt okrągły, elektrostatyczny, jałowy, antybakteryjny, antywirusowy, objętośc wewnętrzna 11 ml, waga 8 g ( +/- 2  g )</t>
    </r>
  </si>
  <si>
    <r>
      <t>Filtr oddechowy</t>
    </r>
    <r>
      <rPr>
        <b/>
        <sz val="9"/>
        <rFont val="Arial1"/>
        <family val="0"/>
      </rPr>
      <t xml:space="preserve"> elektrostatyczny do krótkich znieczuleń</t>
    </r>
    <r>
      <rPr>
        <sz val="9"/>
        <rFont val="Arial1"/>
        <family val="0"/>
      </rPr>
      <t>, bezlateksowy, skuteczność filtracyjna dla bakterii i wirusów pow. 99,99 %, opór przepływu 2,1 cm H2O przy 60 l/min, z portem do kapnografii, złącza 22 M/15 F – 22 M, zakres pojemności oddechowej 150 – 1200 ml, skutecznośc nawilżania min. 9 mg/l wody przy przepływie 500 ml, jednorazowy, waga 19 g (+/- 3 g ) sterylny, pakowany pojedyńczo, otwarcie po linii zgrzewu, bez konieczności rozdzierania, na opakowaniu informacja w zakresie objętości  oddechowej filtra.</t>
    </r>
  </si>
  <si>
    <r>
      <rPr>
        <b/>
        <sz val="9"/>
        <rFont val="Arial1"/>
        <family val="0"/>
      </rPr>
      <t xml:space="preserve">Filtr elektrostatyczny z wydzielonym celulozowym wymiennikiem ciepła i wilgoci </t>
    </r>
    <r>
      <rPr>
        <sz val="9"/>
        <rFont val="Arial1"/>
        <family val="0"/>
      </rPr>
      <t>dla dorosłych, sterylny, z portem kapno,  
skuteczność filtracji względem bakterii i wirusów min. 99,999%, filtracja wg NaCl ≥ 97,416 % , objętość oddechowa 150- 1200 ml
wydajność nawilżania min. 33 mg/l przy VT 500 ml
utrata wilgoci max 6 mg H2O/litr przy Vt 500 ml
przestrzeń martwa w zakresie 40-50 ml,  waga 28 g ( +/- 2 gr )</t>
    </r>
  </si>
  <si>
    <t>Linie ustno - nosowe do pomiaru kapno w technologii Microstream dla pacjentów  niezaintubowanych do krótkoterminowego stosowania, wyposażone w złącze tlenu</t>
  </si>
  <si>
    <t>Linie ustno - nosowe do pomiaru kapno w technologii Microstream dla pacjentów  do krótkoterminowego stosowania, wyposażone w zgryzak do edoskopii do 60 F</t>
  </si>
  <si>
    <t xml:space="preserve">Dostarczenie 1 szt monitora do pomiaru CO2 oraz SP02 na czas trwania umowy z pełną  gwarancją obejmującą bezpłatne przeglądy.  </t>
  </si>
  <si>
    <t>Pakiet 27. Filtry, linie do pomiaru kapnografii</t>
  </si>
  <si>
    <t>mięsiecy</t>
  </si>
  <si>
    <t>Pakiet 28. Produkty anestezjologiczne na OIT Rampy</t>
  </si>
  <si>
    <t>Wydzielono do Pakietu Nr 28</t>
  </si>
  <si>
    <t>Pakiet 29. Roztwór do zabezpieczenia cewnika dializacyjnego</t>
  </si>
  <si>
    <t>Wydzielono do Pakietu nr 29</t>
  </si>
  <si>
    <t>Pakiet 30. Prowadnica Bougie</t>
  </si>
  <si>
    <t>Wydzielono do pakietu nr 30</t>
  </si>
  <si>
    <r>
      <t xml:space="preserve">Bezpieczny zestaw do punkcji opłucnej H8, wyposażony w cewnik poliuretanowy (igła, 8 Fr., strzykawka, worek 2l) W wyjaśnieniach treści SIWZ Zamawiający dopuszcza </t>
    </r>
    <r>
      <rPr>
        <b/>
        <sz val="10"/>
        <rFont val="Calibri"/>
        <family val="2"/>
      </rPr>
      <t>bezpieczny zestaw do punkcji opłucnej składający się z: igły Veressa 13G (2,5mm) zakończonej łącznikiem luer lock; linii przedłużającej połączonej na stałe z układem automatycznych zastawek jednokierunkowych; strzykawki luer lock 60 ml oraz worka o pojemności 2000ml z kranikiem spustowym i zaworem odpowietrzającym</t>
    </r>
  </si>
  <si>
    <t>Pakiet 31. Zestaw do punkcji opłucnej.</t>
  </si>
  <si>
    <t>Wydzielono do pakietu nr 31</t>
  </si>
  <si>
    <t>Wydzielono do pakietu nr 32</t>
  </si>
  <si>
    <r>
      <t xml:space="preserve">Zestaw PICC w skłądzie cewnik dwukanałowy  z przepływem 5ml/sek 5Fr dł 60 cm wew. Średnica kanałów 18 i 18G igła z końcówką echo, strzykawka, prowadnik nitinolowy, rozszerzadło z rozrywalną koszulką, obturator hydrofilny, skalpel, miarka, zatyczka do igły, plaster mocujący cewnik do skóry. </t>
    </r>
    <r>
      <rPr>
        <b/>
        <sz val="10"/>
        <rFont val="Arial"/>
        <family val="2"/>
      </rPr>
      <t>Zamawiający w wyjaśnieniach treści SIWZ dopuścił zestwa PICC z technologią Chloroagard w systemie Ergopak w składzie : cewnik dwukanałowy 5,5Fr długość 55cm w opakowaniu  Kompletny zestaw do zakładania Cewnika PICC Chloragard, mikrointroduktor GlideThru, echogeniczna igła wprowadzająca 21 G × 7 cm; bezpieczna, echogeniczna igła wprowadzająca 21 G × 7 cm, prowadnica z nitinolu 0,018" × 45 cm, bezpieczny skalpel #11, bezpieczna igła hipodermiczna 25 G, strzykawka Luer-lock 10 ml, strzykawka Luerlock 3 ml, filtr słomkowy, pojemnik do zabezpieczenia igieł Sharps Away II, pojemnik do zabezpieczenia igieł Sharps Away, przycinarka do cewnika, bezszwowy przyrząd do stabilizacji cewnika, przezroczysty opatrunek 10 x 15,5 cm, opaska uciskowa (zapakowana w zewnętrzną torebkę), 2 taśmy pomiarowe (1 zapakowana w torebkę zewnętrzną), 10 kompresów gazowych 10 cm × 10 cm, 10 kompresów gazowych 5 cm × 5 cm, regulowana nasadka Secondsite: zacisk cewnika i element mocujący, pojemnik na płyny Hemo-HopperFluid, nasadka ochronna: bez odpowietrznika (1 x światło), paski samoprzylepne, serweta operacyjna (całe ciało), serweta operacyjna z otworem, fartuch chirurgiczny, maska (zapakowana w zewnętrzna torebkę), maska z osłoną oczu, kapturek ochronny, ręcznik chłonny, ręcznik</t>
    </r>
  </si>
  <si>
    <r>
      <t xml:space="preserve">Zestaw PICC w skłądzie cewnik trójkanałowy  z przepływem 7 ml/sek 5 Fr dł 60 cm wew. średnica kanałów 17 i 19 i 19G Igła z końcówką echo, strzykawka, prowadnik nitinolowy, rozszerzadło z rozrywalną koszulką, obturator hydrofilny, skalpel, miarka, zatyczka do igły, plaster mocujący cewnik do skóry. </t>
    </r>
    <r>
      <rPr>
        <b/>
        <sz val="10"/>
        <rFont val="Arial"/>
        <family val="2"/>
      </rPr>
      <t>Zamawiający w wyjaśnieniach treści SIWZ dopuścił zestwa PICC z technologią Chloroagard w systemie Ergopak w składzie : cewnik trójkanałowy  6 Fr długość 55cm w opakowaniu  Kompletny zestaw do zakładania Cewnika PICC Chloragard, mikrointroduktor GlideThru, echogeniczna igła wprowadzająca 21 G × 7 cm; bezpieczna, echogeniczna igła wprowadzająca 21 G × 7 cm, prowadnica z nitinolu 0,018" × 45 cm, bezpieczny skalpel #11, bezpieczna igła hipodermiczna 25 G, strzykawka Luer-lock 10 ml, strzykawka Luerlock 3 ml, filtr słomkowy, pojemnik do zabezpieczenia igieł Sharps Away II, pojemnik do zabezpieczenia igieł Sharps Away, przycinarka do cewnika, bezszwowy przyrząd do stabilizacji cewnika, przezroczysty opatrunek 10 x 15,5 cm, opaska uciskowa (zapakowana w zewnętrzną torebkę), 2 taśmy pomiarowe (1 zapakowana w torebkę zewnętrzną), 10 kompresów gazowych 10 cm × 10 cm, 10 kompresów gazowych 5 cm × 5 cm, regulowana nasadka Secondsite: zacisk cewnika i element mocujący, pojemnik na płyny Hemo-HopperFluid, nasadka ochronna: bez odpowietrznika (1 x światło), paski samoprzylepne, serweta operacyjna (całe ciało), serweta operacyjna z otworem, fartuch chirurgiczny, maska (zapakowana w zewnętrzna torebkę), maska z osłoną oczu, kapturek ochronny, ręcznik chłonny, ręcznik</t>
    </r>
  </si>
  <si>
    <r>
      <t xml:space="preserve">Zestaw PICC w skłądzie cewnik jednokanałowy   z przepływem 7 ml/sek 5 Fr dł 60 cm wew. średnica kanałów 17G Igła z końcówką echo, strzykawka, prowadnik nitinolowy, rozszerzadło z rozrywalną koszulką, obturator hydrofilny, skalpel, miarka, zatyczka do igły, plaster mocujący cewnik do skóry. </t>
    </r>
    <r>
      <rPr>
        <b/>
        <sz val="10"/>
        <rFont val="Arial"/>
        <family val="2"/>
      </rPr>
      <t>Zamawiający w wyjaśnieniach treści SIWZ dopuścił zestwa PICC z technologią Chloroagard w systemie Ergopak w składzie : cewnik jednokanałowy  4,5Fr długość 55cm w opakowaniu  Kompletny zestaw do zakładania Cewnika PICC Chloragard, mikrointroduktor GlideThru, echogeniczna igła wprowadzająca 21 G × 7 cm; bezpieczna, echogeniczna igła wprowadzająca 21 G × 7 cm, prowadnica z nitinolu 0,018" × 45 cm, bezpieczny skalpel #11, bezpieczna igła hipodermiczna 25 G, strzykawka Luer-lock 10 ml, strzykawka Luerlock 3 ml, filtr słomkowy, pojemnik do zabezpieczenia igieł Sharps Away II, pojemnik do zabezpieczenia igieł Sharps Away, przycinarka do cewnika, bezszwowy przyrząd do stabilizacji cewnika, przezroczysty opatrunek 10 x 15,5 cm, opaska uciskowa (zapakowana w zewnętrzną torebkę), 2 taśmy pomiarowe (1 zapakowana w torebkę zewnętrzną), 10 kompresów gazowych 10 cm × 10 cm, 10 kompresów gazowych 5 cm × 5 cm, regulowana nasadka Secondsite: zacisk cewnika i element mocujący, pojemnik na płyny Hemo-HopperFluid, nasadka ochronna: bez odpowietrznika (1 x światło), paski samoprzylepne, serweta operacyjna (całe ciało), serweta operacyjna z otworem, fartuch chirurgiczny, maska (zapakowana w zewnętrzna torebkę), maska z osłoną oczu, kapturek ochronny, ręcznik chłonny, ręcznik</t>
    </r>
  </si>
  <si>
    <t>Zestawy do ciągłej hemodiafiltracji heparynowej składające się   z jałowych, pakowanych osobno elementów:
- kasety integrującej 3 dreny: (tętniczy, żylny, filtrate);
- hemofiltra z polisulfonową błoną półprzepuszczalną o powierzchni dyfuzyjnej 1,8 m2;
- drenu dializatu;   - drenu substytutu;</t>
  </si>
  <si>
    <r>
      <t xml:space="preserve">Podkładki do rurek tracheostomijnych, 6-warstwowe, sterylne rozmiar 10 x 10 cm. </t>
    </r>
    <r>
      <rPr>
        <b/>
        <sz val="9"/>
        <color indexed="8"/>
        <rFont val="Arial1"/>
        <family val="0"/>
      </rPr>
      <t>W wyjaśnieniach treści SIWZ Zamawiający dopuszcza podkładkę do rurek tracheotomijnych , piankową , sterylne  rozmiar  9x10 cm</t>
    </r>
  </si>
  <si>
    <t>Pakiet 33. Opaski i podkładki do rurek intubacyjnych.</t>
  </si>
  <si>
    <t>Wydzielono do pakietu nr 33</t>
  </si>
  <si>
    <t>Wydzielono do pakietu nr 34</t>
  </si>
  <si>
    <t>Pakiet 35. Elektrody do defibrylacji</t>
  </si>
  <si>
    <t>Elektrody do defibrylacji, kardiowersji, monitorowania, stymulacji przezskórnej typu COMBO kompatybilne z defibrylatorem Lifepak warstwa przewodząca styku wykonana na bazie Ag/AgCl , zintegrowane odprowadzenia długości 120 cm pozwalają na jeszcze wygodniejsze użytkowanie produktu, radioprzezierne</t>
  </si>
  <si>
    <t>Wydzielono do pakietu nr 35</t>
  </si>
  <si>
    <t>Pakiet 36. Łączniki do drenów.</t>
  </si>
  <si>
    <t>Wydzielono do pakietu nr 36</t>
  </si>
  <si>
    <r>
      <t xml:space="preserve">Port naczyniowy niskoprofilowy wraz z akcesoriami. Skład: komora i kaniula wykonane w całości z tytanu, obudowa  wykonana z polisulfonu, o kształcie zbliżonym do „łezki”, ułatwiającym wprowadzenie portu pod skórę, 2 otwory do przyszycia portu, tytanowy łącznik mocujący cewnik z przewodem wyprowadzającym portu z wyczuwalnym momentem blokady, waga portu 4,55 g, wysokość portu10,1-10,4 mm mm, średnica membrany 9,6 mm-9,8 mm, zestaw wprowadzający oparty na technice Seldingera, silikonowy cewnik dołączany (nie połączony trwale z komorą portu) o dł. 45-50cm, śr. zew. 2,8-3,0 mm i śr. wew. 1,0-1,3 mm. Oznaczenie długości co 1cm trwale naniesione na cewnik i opis co 5cm. W zestawie: tunelizator do przeprowadzenia cewnika pod skórą- "tępy" bez powierzchni tnącej, narzędzie do unoszenia naczynia, igła Hubera prosta, strzykawka 10ml, narzędzie do przepłukania cewnika, rozszerzacz z rozrywalną koszulką, prowadnica umożliwiająca obsługę jedną ręką, igła wprowadzająca, karta pacjenta, etui na kartę pacjenta, paszport pacjenta w j. polskim, instrukcja obsługi w j. polskim. Port do wlewów pod ciśnieniem do 300 psi, przepływ 5ml/sek, kompatybilny z MRI i TK. </t>
    </r>
    <r>
      <rPr>
        <b/>
        <sz val="10"/>
        <rFont val="Arial"/>
        <family val="2"/>
      </rPr>
      <t>W wyjaśnieniach treści SIWZ Zamawiający</t>
    </r>
    <r>
      <rPr>
        <sz val="10"/>
        <rFont val="Arial"/>
        <family val="2"/>
      </rPr>
      <t xml:space="preserve"> </t>
    </r>
    <r>
      <rPr>
        <b/>
        <sz val="10"/>
        <rFont val="Arial"/>
        <family val="2"/>
      </rPr>
      <t xml:space="preserve">dopuszcza port posiadający 3 otwory do przyszycia portu – w celu zabezpieczenia przed przekręceniem, z nieprzepuszczalny dla promieni RTG pierścieniem łączącym z zabezpieczeniem przeciw załamaniu. Waga portu 4,7g, wysokość portu 10,6mm, średnica membrany 9,5mm, cewnik o długości 80cm, narzędzie do przepłukiwania cewnika w formie igieł prostych do nakłucia membrany portu, z kartą pacjenta bez etui oraz z igłą ze skrzydełkami, którą można bezpośrednio po założeniu portu wkłuć do komory portu i pozostawić do wykorzystania w ciągu 7 dni. Port do wlewów pod ciśnieniem 325 psi. Pozostałe parametry zgodne z wymaganiami SIWZ. </t>
    </r>
    <r>
      <rPr>
        <b/>
        <sz val="10"/>
        <color indexed="63"/>
        <rFont val="Arial"/>
        <family val="2"/>
      </rPr>
      <t>PONADTO ZAMAWIAJĄCY DOPUŚCIŁ port naczyniowy niskoprofilowy wraz z akcesoriami. Skład: komora i kaniula wykonane w całości z tytanu i biokompatybilną obudową z tworzywa sztucznego (polioksymetylen), o kształcie zbliżonym do „łezki”, ułatwiającym wprowadzenie portu pod skórę, 3 otwory do przyszycia portu, tytanowy łącznik mocujący cewnik z przewodem wyprowadzającym portu z wyczuwalnym momentem blokady, waga portu 5g, wysokość portu 10,1 mm, średnica membrany 10,5mm, zestaw wprowadzający oparty na technice Seldingera, silikonowy cewnik dołączany (nie połączony trwale z komorą portu) o dł.60cm, śr. zew. 2,16 mm i śr. wew. 1,02-mm. Oznaczenie długości co 1cm trwale naniesione na cewnik i opis co 5cm. W zestawie: tunelizator do przeprowadzenia cewnika pod skórą- "tępy" bez powierzchni tnącej, narzędzie do unoszenia naczynia, igła Hubera prosta, strzykawka 10ml, narzędzie do przepłukania cewnika, rozszerzacz z rozrywalną koszulką, prowadnica umożliwiająca obsługę jedną ręką, igła wprowadzająca, karta pacjenta, bransoletka informująca iż pacjent posiada port, paszport pacjenta w j. polskim, instrukcja obsługi w j. polskim. Port do wlewów pod ciśnieniem do 325 psi, przepływ 3 ml/sek, kompatybilny z MRI i TK</t>
    </r>
  </si>
  <si>
    <r>
      <t xml:space="preserve">Port naczyniowy niskoprofilowy wraz z akcesoriami. Skład: komora i kaniula wykonane w całości z tytanu, obudowa  wykonana z polisulfonu, o kształcie zbliżonym do „łezki”, ułatwiającym wprowadzenie portu pod skórę, 2 otwory do przyszycia portu, tytanowy łącznik mocujący cewnik z przewodem wyprowadzającym portu z wyczuwalnym momentem blokady, waga portu 6g, wysokość portu 12,0mm-12,3 mm, średnica membrany 12,4 mm-12,8 mm, zestaw wprowadzający oparty na technice Seldingera, silikonowy cewnik dołączany (nie połączony trwale z komorą portu) o dł. 45-50cm, śr. zew. 2,8-3,0 mm i śr. wew. 1,0-1,3 mm. Oznaczenie długości co 1cm trwale naniesione na cewnik i opis co 5cm. W zestawie: tunelizator do przeprowadzenia cewnika pod skórą- "tępy" bez powierzchni tnącej, narzędzie do unoszenia naczynia, igła Hubera prosta, strzykawka 10ml, narzędzie do przepłukania cewnika, rozszerzacz z rozrywalną koszulką, prowadnica umożliwiająca obsługę jedną ręką, igła wprowadzająca, karta pacjenta, etui na kartę pacjenta, paszport pacjenta w j. polskim, instrukcja obsługi w j. polskim. Port do wlewów pod ciśnieniem do 300 psi, przepływ 5ml/sek, kompatybilny z MRI i TK. </t>
    </r>
    <r>
      <rPr>
        <b/>
        <sz val="10"/>
        <color indexed="8"/>
        <rFont val="Arial"/>
        <family val="2"/>
      </rPr>
      <t xml:space="preserve">W wyjaśnieniach treści SIWZ Zamawiający dopuszcza port posiadający 3 otwory do przyszycia portu – w celu zabezpieczenia przed przekręceniem, z nieprzepuszczalny dla promieni RTG pierścieniem łączącym z zabezpieczeniem przeciw załamaniu. Waga portu 9g, wysokość portu 13,2mm, średnica membrany 12mm, cewnik o długości 80cm, narzędzie do przepłukiwania cewnika w formie igieł prostych do nakłucia membrany portu, z kartą pacjenta bez etui oraz z igłą ze skrzydełkami, którą można bezpośrednio po założeniu portu wkłuć do komory portu i pozostawić do wykorzystania w ciągu 7 dni. Port do wlewów pod ciśnieniem 325 psi. Pozostałe parametry zgodne z wymaganiami SIWZ. </t>
    </r>
    <r>
      <rPr>
        <b/>
        <sz val="10"/>
        <color indexed="63"/>
        <rFont val="Arial"/>
        <family val="2"/>
      </rPr>
      <t>PONADTO ZAMAWIAJĄCY DOPUŚCIŁ port naczyniowy niskoprofilowy wraz z akcesoriami. Skład: komora i kaniula wykonane w całości z tytanu i biokompatybilną obudową z tworzywa sztucznego (polioksymetylen), o kształcie zbliżonym do „łezki”, ułatwiającym wprowadzenie portu pod skórę, 3 otwory do przyszycia portu, tytanowy łącznik mocujący cewnik z przewodem wyprowadzającym portu z wyczuwalnym momentem blokady, waga portu 7,6g, wysokość portu 12,2 mm, średnica membrany 12,1mm, zestaw wprowadzający oparty na technice Seldingera, silikonowy cewnik dołączany (nie połączony trwale z komorą portu) o dł.60cm, śr. zew. 2,40 mm i śr. wew. 1,20 mm. Oznaczenie długości co 1cm trwale naniesione na cewnik i opis co 5cm. W zestawie: tunelizator do przeprowadzenia cewnika pod skórą- "tępy" bez powierzchni tnącej, narzędzie do unoszenia naczynia, igła Hubera prosta, strzykawka 10ml, narzędzie do przepłukania cewnika, rozszerzacz z rozrywalną koszulką, prowadnica umożliwiająca obsługę jedną ręką, igła wprowadzająca, karta pacjenta, bransoletka informująca iż pacjent posiada port, paszport pacjenta w j. polskim, instrukcja obsługi w j. polskim. Port do wlewów pod ciśnieniem do 325 psi, przepływ 5 ml/sek, kompatybilny z MRI i TK</t>
    </r>
  </si>
  <si>
    <r>
      <t xml:space="preserve">Port wykonany w całości z tytanu wraz z kompletem akcesoriów do wprowadzenia. Komora  portu w kształcie zbliżonym do wycinka stożka z wcięciami zapewniającymi pewny i stabilny chwyt, z bocznym ułożeniem kaniuli wyjściowej. Trzy otwory do przyszycia wypełnione silikonem. Komora o objętości </t>
    </r>
    <r>
      <rPr>
        <b/>
        <sz val="10"/>
        <color indexed="8"/>
        <rFont val="Arial"/>
        <family val="2"/>
      </rPr>
      <t xml:space="preserve">0,7ml </t>
    </r>
    <r>
      <rPr>
        <sz val="10"/>
        <color indexed="8"/>
        <rFont val="Arial"/>
        <family val="2"/>
      </rPr>
      <t xml:space="preserve">(+/-) 0,1ml. Cewnik silikonowy </t>
    </r>
    <r>
      <rPr>
        <b/>
        <sz val="10"/>
        <color indexed="8"/>
        <rFont val="Arial"/>
        <family val="2"/>
      </rPr>
      <t xml:space="preserve">7,5Fr  </t>
    </r>
    <r>
      <rPr>
        <sz val="10"/>
        <color indexed="8"/>
        <rFont val="Arial"/>
        <family val="2"/>
      </rPr>
      <t xml:space="preserve">(+/-) 0,5 Fr, długość 660 mm, z oznaczoną długością co 1 cm. Port kompatybilny ze środowiskiem MRI. Każdy zestaw zawiera pakiet edukacyjny dla pacjenta (karta identyfikacyjna, opaska, instrukcja użytkowania). </t>
    </r>
    <r>
      <rPr>
        <b/>
        <sz val="10"/>
        <color indexed="8"/>
        <rFont val="Arial"/>
        <family val="2"/>
      </rPr>
      <t xml:space="preserve">W wyjaśnieniach treści SIWZ Zamawiający dopuszcza port wykonany z żywicy epoksydowej z komorą tytanową w kształcie okrągłym. Obudowa wyprofilowana ze spłaszczeniami bocznymi zapewniającymi pewny i stabilny uchwyt, z bocznym ułożeniem kaniuli wyjściowej. Dwa otwory do przyszycia portu, komora o objętości 0,5ml, cewnik silikonowy 8,5Fr, długość 800mm, pakiet edukacyjny dla pacjenta – bez opaski. Port dający możliwość dozowania pod wysokim ciśnieniem (do 325 psi) kontrastu do tomografii komputerowej. Pozostałe parametry zgodne z SIWZ. </t>
    </r>
    <r>
      <rPr>
        <b/>
        <sz val="10"/>
        <color indexed="63"/>
        <rFont val="Arial"/>
        <family val="2"/>
      </rPr>
      <t>PONADTO ZAMAWIAJĄCY DOPUŚCIŁ port naczyniowy z zestawem wprowadzającym w całości tytanowy o wysokość 11 mm i wadze 10,5 g, średnia podstawy 28mm, 5 otworów fiksacyjnych, objętość własna 0,47 ml, średnica przegrody 13mm, powierzchnia nakłucia 1,3 cm²,  komora portu o kształcie łatwym do zidentyfikowania przez skórę, otwory do przyszycia portu, membrana silikonowa niewystająca znacznie poza obrys kołnierza dołączony cewnik silikonowy, o średnicy wewnętrznej 1,15 mm, a średnicy zewnętrznej 2,80 mm (8,4 Fr) widoczny w RTG o długości 60 cm z naniesioną na cewniku podziałką 
Port kompatybilny ze środowiskiem MRI. Każdy zestaw zawiera pakiet edukacyjny dla pacjenta (karta identyfikacyjna, opaska, instrukcja użytkowania).</t>
    </r>
  </si>
  <si>
    <r>
      <t xml:space="preserve">Port wykonany w całości z tytanu wraz z kompletem akcesoriów do wprowadzenia. Komora  portu w kształcie zbliżonym do wycinka stożka z wcięciami zapewniającymi pewny i stabilny chwyt, z bocznym ułożeniem kaniuli wyjściowej. Trzy otwory do przyszycia wypełnione silikonem.. Komora o objętości </t>
    </r>
    <r>
      <rPr>
        <b/>
        <sz val="10"/>
        <color indexed="8"/>
        <rFont val="Arial"/>
        <family val="2"/>
      </rPr>
      <t>0,4ml.</t>
    </r>
    <r>
      <rPr>
        <sz val="10"/>
        <color indexed="8"/>
        <rFont val="Arial"/>
        <family val="2"/>
      </rPr>
      <t xml:space="preserve"> Cewnik poliuretanowy </t>
    </r>
    <r>
      <rPr>
        <b/>
        <sz val="10"/>
        <color indexed="8"/>
        <rFont val="Arial"/>
        <family val="2"/>
      </rPr>
      <t xml:space="preserve"> 6,5 Fr</t>
    </r>
    <r>
      <rPr>
        <sz val="10"/>
        <color indexed="8"/>
        <rFont val="Arial"/>
        <family val="2"/>
      </rPr>
      <t xml:space="preserve"> (+/-) 0,5 Fr, długość 550mm, z oznaczoną długością co 1 cm. Port kompatybilny ze środowiskiem MRI; port dający możliwość dozowania pod wysokim ciśnieniem (do 300 psi) kontrastu do tomografii komputerowej. Każdy zestaw zawiera pakiet edukacyjny dla pacjenta (karta identyfikacyjna, opaska, instrukcja użytkowania). </t>
    </r>
    <r>
      <rPr>
        <b/>
        <sz val="10"/>
        <color indexed="8"/>
        <rFont val="Arial"/>
        <family val="2"/>
      </rPr>
      <t xml:space="preserve">W wyjaśnieniach treści SIWZ Zamawiający dopuszcza port wykonany z żywicy epoksydowej z komorą tytanową w kształcie okrągłym. Obudowa wyprofilowana ze spłaszczeniami bocznymi zapewniającymi pewny i stabilny uchwyt, z bocznym ułożeniem kaniuli wyjściowej. Dwa otwory do przyszycia portu, komora o objętości 0,25ml. Cewnik o długości 800mm, pakiet edukacyjny dla pacjenta – bez opaski. Port dający możliwość dozowania pod wysokim ciśnieniem (do 325 psi) kontrastu do tomografii komputerowej. Pozostałe parametry zgodne z SIWZ. </t>
    </r>
    <r>
      <rPr>
        <b/>
        <sz val="10"/>
        <color indexed="63"/>
        <rFont val="Arial"/>
        <family val="2"/>
      </rPr>
      <t>PONADTO ZAMAWIAJĄCY DOPUŚCIŁ port naczyniowy z zestawem wprowadzającym w całości tytanowy o wysokość 11 mm i wadze 10,5 g, średnia podstawy 28mm, 5 otworów fiksacyjnych, objętość własna 0,47 ml, średnica przegrody 13mm, powierzchnia nakłucia 1,3 cm²,  komora portu o kształcie łatwym do zidentyfikowania przez skórę, otwory do przyszycia portu, membrana silikonowa niewystająca znacznie poza obrys kołnierza dołączony cewnik poliuretanowy ipregnowany aktywnym srebrem, o średnicy wewnętrznej 1,11 mm, a średnicy zewnętrznej 2,2 mm (6,6 Fr) widoczny w RTG o długości 60 cm z naniesioną na cewniku podziałką. Port kompatybilny ze środowiskiem MRI. Każdy zestaw zawiera pakiet edukacyjny dla pacjenta (karta identyfikacyjna, opaska, instrukcja użytkowania).</t>
    </r>
  </si>
  <si>
    <r>
      <t xml:space="preserve">Igła do portu z drenem, zaciskiem do przerw w infuzji i motylkiem. Długość drenu 20cm. Kodowanie rozmiaru za pomocą koloru skrzydełek. Igła dostępna w rozmiarach 19, 20, 22G. Długość igły 13, 20, 25, 32, 38 mm. </t>
    </r>
    <r>
      <rPr>
        <b/>
        <sz val="10"/>
        <color indexed="8"/>
        <rFont val="Arial"/>
        <family val="2"/>
      </rPr>
      <t xml:space="preserve">W wyjaśnieniach treści SIWZ Zamawiający dopuszcza igły o długości kaniuli odpowiednio:
19G- 15mm, 20mm, 25mm, 20G – 15mm, 20mm, 25mm, 30mm, 22G – 12mm, 15mm, 20mm, 25mm, pozostałe parametry zgodne z SIWZ. </t>
    </r>
    <r>
      <rPr>
        <b/>
        <sz val="10"/>
        <color indexed="63"/>
        <rFont val="Arial"/>
        <family val="2"/>
      </rPr>
      <t>PONADTO ZAMAWIAJĄCY DOPUSZCZA igła do portu z drenem, zaciskiem do przerw w infuzji i motylkiem. Długość drenu 20cm. Kodowanie rozmiaru za pomocą koloru skrzydełek. Igła dostępna w rozmiarach 19, 20, 22G. Długość igły 15, 20, 25, 30, 35 mm</t>
    </r>
    <r>
      <rPr>
        <sz val="10"/>
        <color indexed="8"/>
        <rFont val="Arial"/>
        <family val="2"/>
      </rPr>
      <t xml:space="preserve">
</t>
    </r>
  </si>
  <si>
    <r>
      <t xml:space="preserve">Zestawdo wlewów typu Hubera z motylkiem, drenem wolnym od lateksu, zaciskiem i systemem zapobiegającym przypadkowemu zakłuciu, dł. 13, 19, 25, 38 mm. Dostępna w rozmiarach 19Ga, 20 Ga, 22Ga. Rozmiary igieł oznaczone kolorami, kompatybilne ze środowiskiem TK i MRI do 3 Tesla oraz umożliwiające podawanie środków kontrastowych w środowisku TK pod ciśnieniem do 300 PSI. W warunkach szpitalnych igłę można pozostawić w porcie na 5-7 dni, pod warunkiem regularnej kontroli stanu skóry w okolicach nakłucia portu.  </t>
    </r>
    <r>
      <rPr>
        <b/>
        <sz val="10"/>
        <color indexed="8"/>
        <rFont val="Arial"/>
        <family val="2"/>
      </rPr>
      <t>W wyjaśnieniach treści SIWZ Zamawiający dopuszcza igły o długości kaniuli 15mm, 20mm, 25mm, 32mm a w przypadku grubości 19G oraz 20G także długość 38mm, oraz do podaży kontrastu pod wysokim ciśnieniem do 325psi, pozostałe parametry zgodne z SIWZ.</t>
    </r>
    <r>
      <rPr>
        <b/>
        <sz val="10"/>
        <color indexed="63"/>
        <rFont val="Arial"/>
        <family val="2"/>
      </rPr>
      <t xml:space="preserve"> PONADTO ZAMAWIAJĄCY DOPUSZCZA zestaw do wlewów Hubera - igły do portu bezpieczne. Igła zaopatrzona w mechanizm zabezpieczający przed zakłuciem, z ostrzem Hubera do portu z poczwórnymi przeźroczystymi  skrzydełkami ( dwa górne do trzymania podczas zakładania i usuwania igły, dwa dolne do  przytrzymywania portu podczas usuwania igły), niskoprofilowa, z poliuretanowym drenem przedłużającym iżeńskim łącznikiem typu Luer lock .Zacisk typu Roberts kodowany kolorem w zależności od rozmiaru igły, z informacją na zacisku : rozmiar igły. Podkładka piankowa (Poliester)pod igłę zabezpieczająca skórę. Produkt pobawiony lateksu Rozmiar 19, 20, 22G o długości 15, 20, 25, 30 mm.</t>
    </r>
  </si>
  <si>
    <r>
      <t xml:space="preserve">Igła do portu z drenem, zaciskiem do przerw w infuzji i motylkiem. Długość drenu ok. 20cm. Igła wyposażona w mechanizm zabezpieczający przed samozakłuciem w postaci dźwigni, sygnalizującej „klikiem” bezpieczną pozycję igły podczas jej wyjmowania Kodowanie rozmiaru igły za pomocą koloru zacisku. Igła dostępna w rozmiarach 19, 20 i 22G, długość igły 13, 19, 25 i 38mm. </t>
    </r>
    <r>
      <rPr>
        <b/>
        <sz val="10"/>
        <color indexed="8"/>
        <rFont val="Arial"/>
        <family val="2"/>
      </rPr>
      <t xml:space="preserve">W wyjaśnieniach treści SIWZ Zamawiający dopuszcza igły o długości kaniuli 15mm, 20mm, 25mm, 32mm a w przypadku grubości 19G oraz 20G także długość 38mm. Pozostałe parametry zgodne z SIWZ. </t>
    </r>
    <r>
      <rPr>
        <b/>
        <sz val="10"/>
        <color indexed="63"/>
        <rFont val="Arial"/>
        <family val="2"/>
      </rPr>
      <t>PONADTO ZAMAWIAJĄCY DOPUSZCZA igły do portu bezpieczne. Igła zaopatrzona w mechanizm zabezpieczający przed zakłuciem, zagięta pod kątem 90º z ostrzem Hubera do portu z poczwórnymi przeźroczystymi  skrzydełkami ( dwa górne do trzymania podczas zakładania i usuwania igły, dwa dolne do  przytrzymywania portu podczas usuwania igły), niskoprofilowa, z poliuretanowym drenem przedłużającym o dł.21,5cm z zaciskiem i żeńskim łącznikiem typu Luer lock .Zacisk typu Roberts kodowany kolorem w zależności od rozmiaru igły, z informacją na zacisku : rozmiar igły. Podkładka piankowa (Poliester)pod igłę zabezpieczająca skórę. Kompatybilna z tomografią komputerową - podawanie kontrastu do 350psi Produkt pobawiony lateksuRozmiar 19, 20, 22G o długości 15, 20, 25, 30 mm.</t>
    </r>
  </si>
  <si>
    <r>
      <t xml:space="preserve">Roztwór do zabezpieczenia cewnika dializacyjnego na bazie 46,7 % lub 30% cytrynianu sodu (opakowanie 20 fiolek). </t>
    </r>
    <r>
      <rPr>
        <b/>
        <sz val="10"/>
        <rFont val="Arial"/>
        <family val="2"/>
      </rPr>
      <t>W wyjaśnieniach treści SIWZ Zamawiający dopuszcza produkt Citra-Flow™ ( cytrynian sodu ) w stężeniu 46,7% lub 30%  postaci ampułko- strzykawki 3ml x 2 Twin Pack (objętość łączna 6ml) stosowany w celu utrzymania prawidłowej drożności dostępu naczyniowego o wysokiej  czystości chemicznej i wysokim profilu bezpieczeństwa dla pacjenta. Produkt posiada udokumentowane klinicznie działanie  przeciwzakrzepowe oraz  przeciwbakteryjne.  Specjalna budowa ampułko-strzykawki CitraFlow typu Luer Lock chroni cewnik dializacyjny i port dożylny przed uszkodzeniem gdyż maksymalne ciśnienie wytwarzane podczas wprowadzania produktu do kanału cewnika wynosi 1,37 bara. Ciśnienie infuzji nie powinno nigdy przekraczać 25 psi (1,7 bara) co w przypadku zwykłych strzykawek może nie spełniać tego warunku co może doprowadzić do uszkodzenia żyły lub cewnika. Pakowany w fabrycznie napełnione ampułko-strzykawki chroni przed utratą produktu podczas nabierania np.: z fiolki – brak zachowanego sterylnego pola. Nie wymaga konieczności posiadania  dodatkowych strzykawek oraz igieł które w konsekwencji  podnoszą koszty leczenia pacjenta i wydłużają czas pracy personelu medycznego. Specjalnie zaprojektowana budowa ampułko-strzykawki CitraFlow nie powoduje refluksu krwi chroniąc przed działaniem niepożądanym jak ( metaliczny posmak, mrowienie dłoni ) zabezpiecza przed tworzeniem skrzepu i nie ogranicza przepływu krwi. Opakowanie typu Twin Pack zawiera dwie ampułko-strzykawki aseptycznie zamknięte brak cząstek podczas otwierania opakowania (zachowane sterylne pole ) w ilości 100 sztuk w opakowaniu zbiorczym z przeliczeniem zamawianej ilości.</t>
    </r>
  </si>
  <si>
    <t>Cena jedn. netto za opakowanie (PLN)</t>
  </si>
  <si>
    <t>Wielkość opakowania</t>
  </si>
  <si>
    <t>wypełnić liczbą</t>
  </si>
  <si>
    <t>Oferowana ilość opakowań</t>
  </si>
  <si>
    <t>Wydzielono do pakietu nr 37</t>
  </si>
  <si>
    <t>Wydzielono do pakietu nr 38</t>
  </si>
  <si>
    <t>Wydzielono do pakietu nr 39</t>
  </si>
  <si>
    <t>Wydzielono do pakietu nr 40</t>
  </si>
  <si>
    <t>Pakiet 32. Zestaw do kaniulacji dużych naczyń</t>
  </si>
  <si>
    <t>Pakiet 37. Kaniula obwodowa bez portu</t>
  </si>
  <si>
    <t>Pakiet 41. Elektrody II</t>
  </si>
  <si>
    <t>Wydzielono do pakietu nr 41</t>
  </si>
  <si>
    <t>Pakiet 34. Zestawy do hemodializy I</t>
  </si>
  <si>
    <t>Pakiet 38. Zestaw do hemodializy II</t>
  </si>
  <si>
    <t>Pakiet 34. Zestawy do hemodializy III</t>
  </si>
  <si>
    <t>Pakiet 40. Zestawy do hemodializy IV</t>
  </si>
  <si>
    <r>
      <t xml:space="preserve">Przetwornik do inwazyjnego pomiaru ciśnienia kompatybilny z okablowaniem Argon. </t>
    </r>
    <r>
      <rPr>
        <b/>
        <sz val="9"/>
        <color indexed="8"/>
        <rFont val="Arial1"/>
        <family val="0"/>
      </rPr>
      <t>W wyjaśnieniach treści SIWZ Zamawiający uszczegóławia wymagania  wymaga kompletnego zestawu do pomiaru IBP wyposażonego w linię pomiarową 150 cm wraz z zintegrowanym systemem płuczącym i kompatybilnym z okablowaniem ARGON</t>
    </r>
  </si>
</sst>
</file>

<file path=xl/styles.xml><?xml version="1.0" encoding="utf-8"?>
<styleSheet xmlns="http://schemas.openxmlformats.org/spreadsheetml/2006/main">
  <numFmts count="3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zł&quot;_);\(#,##0\ &quot;zł&quot;\)"/>
    <numFmt numFmtId="165" formatCode="#,##0\ &quot;zł&quot;_);[Red]\(#,##0\ &quot;zł&quot;\)"/>
    <numFmt numFmtId="166" formatCode="#,##0.00\ &quot;zł&quot;_);\(#,##0.00\ &quot;zł&quot;\)"/>
    <numFmt numFmtId="167" formatCode="#,##0.00\ &quot;zł&quot;_);[Red]\(#,##0.00\ &quot;zł&quot;\)"/>
    <numFmt numFmtId="168" formatCode="_ * #,##0_)\ &quot;zł&quot;_ ;_ * \(#,##0\)\ &quot;zł&quot;_ ;_ * &quot;-&quot;_)\ &quot;zł&quot;_ ;_ @_ "/>
    <numFmt numFmtId="169" formatCode="_ * #,##0_)\ _z_ł_ ;_ * \(#,##0\)\ _z_ł_ ;_ * &quot;-&quot;_)\ _z_ł_ ;_ @_ "/>
    <numFmt numFmtId="170" formatCode="_ * #,##0.00_)\ &quot;zł&quot;_ ;_ * \(#,##0.00\)\ &quot;zł&quot;_ ;_ * &quot;-&quot;??_)\ &quot;zł&quot;_ ;_ @_ "/>
    <numFmt numFmtId="171" formatCode="_ * #,##0.00_)\ _z_ł_ ;_ * \(#,##0.00\)\ _z_ł_ ;_ * &quot;-&quot;??_)\ _z_ł_ ;_ @_ "/>
    <numFmt numFmtId="172" formatCode="#,##0.00\ _z_ł"/>
    <numFmt numFmtId="173" formatCode="[&lt;=9999999]###\-##\-##;\(###\)\ ###\-##\-##"/>
    <numFmt numFmtId="174" formatCode="[&lt;=9999999]###\-##\-##;0,###,###,###"/>
    <numFmt numFmtId="175" formatCode="&quot;Tak&quot;;&quot;Tak&quot;;&quot;Nie&quot;"/>
    <numFmt numFmtId="176" formatCode="&quot;Prawda&quot;;&quot;Prawda&quot;;&quot;Fałsz&quot;"/>
    <numFmt numFmtId="177" formatCode="&quot;Włączone&quot;;&quot;Włączone&quot;;&quot;Wyłączone&quot;"/>
    <numFmt numFmtId="178" formatCode="[$€-2]\ #,##0.00_);[Red]\([$€-2]\ #,##0.00\)"/>
    <numFmt numFmtId="179" formatCode="#\."/>
    <numFmt numFmtId="180" formatCode="#,##0.00\ &quot;zł&quot;"/>
    <numFmt numFmtId="181" formatCode="#,##0.00_ ;\-#,##0.00\ "/>
    <numFmt numFmtId="182" formatCode="_-* #,##0.00\ [$€-1]_-;\-* #,##0.00\ [$€-1]_-;_-* &quot;-&quot;??\ [$€-1]_-;_-@_-"/>
    <numFmt numFmtId="183" formatCode="[$-415]d\ mmmm\ yyyy"/>
    <numFmt numFmtId="184" formatCode="\ #,##0.00&quot; zł &quot;;\-#,##0.00&quot; zł &quot;;&quot; -&quot;#&quot; zł &quot;;@\ "/>
    <numFmt numFmtId="185" formatCode="#,##0&quot; zł&quot;;[Red]\-#,##0&quot; zł&quot;"/>
    <numFmt numFmtId="186" formatCode="0.000"/>
    <numFmt numFmtId="187" formatCode="0.0"/>
    <numFmt numFmtId="188" formatCode="0.0000"/>
    <numFmt numFmtId="189" formatCode="#&quot;.&quot;"/>
    <numFmt numFmtId="190" formatCode="&quot; &quot;* #,##0.00&quot; zł &quot;;&quot;-&quot;* #,##0.00&quot; zł &quot;;&quot; &quot;* &quot;-&quot;??&quot; zł &quot;"/>
    <numFmt numFmtId="191" formatCode="#,##0.00\ [$zł-415];[Red]\-#,##0.00\ [$zł-415]"/>
    <numFmt numFmtId="192" formatCode="_-* #,##0.00\ [$zł-415]_-;\-* #,##0.00\ [$zł-415]_-;_-* &quot;-&quot;??\ [$zł-415]_-;_-@_-"/>
    <numFmt numFmtId="193" formatCode="#,##0.0\ &quot;zł&quot;;[Red]\-#,##0.0\ &quot;zł&quot;"/>
  </numFmts>
  <fonts count="88">
    <font>
      <sz val="10"/>
      <name val="Arial CE"/>
      <family val="0"/>
    </font>
    <font>
      <sz val="10"/>
      <name val="Arial"/>
      <family val="2"/>
    </font>
    <font>
      <u val="single"/>
      <sz val="10"/>
      <color indexed="12"/>
      <name val="Arial CE"/>
      <family val="0"/>
    </font>
    <font>
      <u val="single"/>
      <sz val="10"/>
      <color indexed="36"/>
      <name val="Arial CE"/>
      <family val="0"/>
    </font>
    <font>
      <b/>
      <sz val="10"/>
      <name val="Arial"/>
      <family val="2"/>
    </font>
    <font>
      <sz val="10"/>
      <color indexed="55"/>
      <name val="Arial"/>
      <family val="2"/>
    </font>
    <font>
      <b/>
      <sz val="9"/>
      <name val="Arial"/>
      <family val="2"/>
    </font>
    <font>
      <sz val="10"/>
      <name val="Times New Roman"/>
      <family val="1"/>
    </font>
    <font>
      <sz val="9"/>
      <color indexed="55"/>
      <name val="Arial"/>
      <family val="2"/>
    </font>
    <font>
      <sz val="10"/>
      <color indexed="55"/>
      <name val="Times New Roman"/>
      <family val="1"/>
    </font>
    <font>
      <b/>
      <sz val="10"/>
      <name val="Times New Roman"/>
      <family val="1"/>
    </font>
    <font>
      <b/>
      <sz val="10"/>
      <name val="Arial CE"/>
      <family val="0"/>
    </font>
    <font>
      <sz val="9"/>
      <name val="Arial"/>
      <family val="2"/>
    </font>
    <font>
      <i/>
      <sz val="9"/>
      <name val="Arial"/>
      <family val="2"/>
    </font>
    <font>
      <b/>
      <sz val="11"/>
      <name val="Arial"/>
      <family val="2"/>
    </font>
    <font>
      <sz val="11"/>
      <name val="Arial"/>
      <family val="2"/>
    </font>
    <font>
      <sz val="10"/>
      <name val="Arial1"/>
      <family val="0"/>
    </font>
    <font>
      <sz val="9"/>
      <color indexed="8"/>
      <name val="Arial1"/>
      <family val="0"/>
    </font>
    <font>
      <sz val="9"/>
      <name val="Arial1"/>
      <family val="0"/>
    </font>
    <font>
      <sz val="10"/>
      <color indexed="8"/>
      <name val="Arial1"/>
      <family val="0"/>
    </font>
    <font>
      <sz val="10"/>
      <color indexed="8"/>
      <name val="Arial CE"/>
      <family val="0"/>
    </font>
    <font>
      <sz val="10"/>
      <color indexed="8"/>
      <name val="Arial"/>
      <family val="2"/>
    </font>
    <font>
      <b/>
      <sz val="10"/>
      <color indexed="8"/>
      <name val="Arial CE"/>
      <family val="0"/>
    </font>
    <font>
      <sz val="10"/>
      <color indexed="14"/>
      <name val="Arial"/>
      <family val="2"/>
    </font>
    <font>
      <b/>
      <sz val="10"/>
      <color indexed="8"/>
      <name val="Arial"/>
      <family val="2"/>
    </font>
    <font>
      <i/>
      <sz val="10"/>
      <color indexed="8"/>
      <name val="Arial"/>
      <family val="2"/>
    </font>
    <font>
      <i/>
      <sz val="9"/>
      <color indexed="8"/>
      <name val="Arial"/>
      <family val="2"/>
    </font>
    <font>
      <b/>
      <sz val="11"/>
      <color indexed="8"/>
      <name val="Arial"/>
      <family val="2"/>
    </font>
    <font>
      <sz val="11"/>
      <name val="Calibri"/>
      <family val="2"/>
    </font>
    <font>
      <sz val="8"/>
      <name val="Arial"/>
      <family val="2"/>
    </font>
    <font>
      <vertAlign val="superscript"/>
      <sz val="10"/>
      <name val="Arial"/>
      <family val="2"/>
    </font>
    <font>
      <b/>
      <sz val="9"/>
      <name val="Arial1"/>
      <family val="0"/>
    </font>
    <font>
      <b/>
      <sz val="10"/>
      <name val="Calibri"/>
      <family val="2"/>
    </font>
    <font>
      <b/>
      <sz val="9"/>
      <color indexed="8"/>
      <name val="Arial1"/>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14"/>
      <name val="Czcionka tekstu podstawowego"/>
      <family val="2"/>
    </font>
    <font>
      <sz val="10"/>
      <name val="Calibri"/>
      <family val="2"/>
    </font>
    <font>
      <i/>
      <sz val="11"/>
      <name val="Calibri"/>
      <family val="2"/>
    </font>
    <font>
      <sz val="8"/>
      <color indexed="8"/>
      <name val="Arial"/>
      <family val="2"/>
    </font>
    <font>
      <sz val="10"/>
      <color indexed="8"/>
      <name val="Czcionka tekstu podstawowego"/>
      <family val="0"/>
    </font>
    <font>
      <sz val="11"/>
      <color indexed="8"/>
      <name val="Arial"/>
      <family val="2"/>
    </font>
    <font>
      <b/>
      <sz val="9"/>
      <name val="Calibri"/>
      <family val="2"/>
    </font>
    <font>
      <i/>
      <sz val="9"/>
      <name val="Calibri"/>
      <family val="2"/>
    </font>
    <font>
      <sz val="9"/>
      <name val="Calibri"/>
      <family val="2"/>
    </font>
    <font>
      <sz val="9"/>
      <color indexed="8"/>
      <name val="Calibri"/>
      <family val="2"/>
    </font>
    <font>
      <sz val="10"/>
      <color indexed="55"/>
      <name val="Calibri"/>
      <family val="2"/>
    </font>
    <font>
      <b/>
      <sz val="11"/>
      <name val="Calibri"/>
      <family val="2"/>
    </font>
    <font>
      <b/>
      <sz val="10"/>
      <color indexed="63"/>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rgb="FF000000"/>
      <name val="Calibri"/>
      <family val="2"/>
    </font>
    <font>
      <sz val="10"/>
      <color theme="1"/>
      <name val="Arial"/>
      <family val="2"/>
    </font>
    <font>
      <sz val="8"/>
      <color rgb="FF000000"/>
      <name val="Arial"/>
      <family val="2"/>
    </font>
    <font>
      <sz val="10"/>
      <color theme="1"/>
      <name val="Czcionka tekstu podstawowego"/>
      <family val="0"/>
    </font>
    <font>
      <sz val="9"/>
      <color theme="1"/>
      <name val="Arial1"/>
      <family val="0"/>
    </font>
    <font>
      <sz val="11"/>
      <color theme="1"/>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rgb="FFFFFFFF"/>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rgb="FFFFCCCC"/>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thin"/>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color indexed="63"/>
      </top>
      <bottom style="thin"/>
    </border>
    <border>
      <left style="medium">
        <color rgb="FF000000"/>
      </left>
      <right style="medium">
        <color rgb="FF000000"/>
      </right>
      <top style="medium">
        <color rgb="FF000000"/>
      </top>
      <bottom style="medium">
        <color rgb="FF000000"/>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style="thin">
        <color indexed="10"/>
      </left>
      <right style="thin">
        <color indexed="10"/>
      </right>
      <top style="thin">
        <color indexed="10"/>
      </top>
      <bottom style="thin">
        <color indexed="8"/>
      </bottom>
    </border>
    <border>
      <left style="thin"/>
      <right style="thin"/>
      <top style="medium"/>
      <bottom style="thin"/>
    </border>
    <border>
      <left style="thin">
        <color indexed="8"/>
      </left>
      <right style="thin">
        <color indexed="8"/>
      </right>
      <top>
        <color indexed="63"/>
      </top>
      <bottom style="thin">
        <color indexed="8"/>
      </bottom>
    </border>
    <border>
      <left style="thin"/>
      <right style="thin"/>
      <top style="thin"/>
      <bottom>
        <color indexed="63"/>
      </bottom>
    </border>
    <border>
      <left style="thin"/>
      <right>
        <color indexed="63"/>
      </right>
      <top style="thin"/>
      <bottom>
        <color indexed="63"/>
      </bottom>
    </border>
    <border>
      <left>
        <color indexed="63"/>
      </left>
      <right style="thin">
        <color indexed="8"/>
      </right>
      <top style="thin">
        <color indexed="8"/>
      </top>
      <bottom>
        <color indexed="63"/>
      </bottom>
    </border>
    <border>
      <left style="thin">
        <color indexed="63"/>
      </left>
      <right style="thin">
        <color indexed="63"/>
      </right>
      <top>
        <color indexed="63"/>
      </top>
      <bottom style="thin">
        <color indexed="63"/>
      </bottom>
    </border>
    <border>
      <left style="medium"/>
      <right style="medium"/>
      <top style="medium"/>
      <bottom style="medium"/>
    </border>
    <border diagonalUp="1" diagonalDown="1">
      <left style="thin"/>
      <right style="thin"/>
      <top style="thin"/>
      <bottom style="thin"/>
      <diagonal style="thin"/>
    </border>
    <border diagonalUp="1" diagonalDown="1">
      <left>
        <color indexed="63"/>
      </left>
      <right style="thin"/>
      <top style="thin"/>
      <bottom style="thin"/>
      <diagonal style="thin"/>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right style="thin"/>
      <top style="thin"/>
      <bottom style="thin"/>
      <diagonal style="thin">
        <color indexed="8"/>
      </diagonal>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bottom style="thin"/>
    </border>
    <border>
      <left style="thin">
        <color indexed="8"/>
      </left>
      <right>
        <color indexed="63"/>
      </right>
      <top>
        <color indexed="63"/>
      </top>
      <bottom>
        <color indexed="63"/>
      </bottom>
    </border>
    <border>
      <left>
        <color indexed="63"/>
      </left>
      <right>
        <color indexed="63"/>
      </right>
      <top>
        <color indexed="63"/>
      </top>
      <bottom style="thin"/>
    </border>
    <border>
      <left style="thin">
        <color indexed="8"/>
      </left>
      <right style="thin">
        <color indexed="10"/>
      </right>
      <top style="thin">
        <color indexed="8"/>
      </top>
      <bottom style="thin">
        <color indexed="8"/>
      </bottom>
    </border>
    <border>
      <left style="thin">
        <color indexed="10"/>
      </left>
      <right style="thin">
        <color indexed="8"/>
      </right>
      <top style="thin">
        <color indexed="8"/>
      </top>
      <bottom style="thin">
        <color indexed="8"/>
      </bottom>
    </border>
    <border>
      <left style="medium"/>
      <right>
        <color indexed="63"/>
      </right>
      <top style="medium"/>
      <bottom style="medium"/>
    </border>
    <border>
      <left>
        <color indexed="63"/>
      </left>
      <right style="medium"/>
      <top style="medium"/>
      <bottom style="medium"/>
    </border>
    <border diagonalUp="1" diagonalDown="1">
      <left style="thin">
        <color indexed="63"/>
      </left>
      <right style="thin">
        <color indexed="63"/>
      </right>
      <top style="thin">
        <color indexed="63"/>
      </top>
      <bottom style="thin">
        <color indexed="63"/>
      </bottom>
      <diagonal style="thin">
        <color indexed="8"/>
      </diagonal>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1" applyNumberFormat="0" applyAlignment="0" applyProtection="0"/>
    <xf numFmtId="0" fontId="67" fillId="26" borderId="2" applyNumberFormat="0" applyAlignment="0" applyProtection="0"/>
    <xf numFmtId="0" fontId="16" fillId="0" borderId="0" applyNumberFormat="0" applyFill="0" applyBorder="0" applyAlignment="0" applyProtection="0"/>
    <xf numFmtId="0" fontId="68"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69" fillId="0" borderId="3" applyNumberFormat="0" applyFill="0" applyAlignment="0" applyProtection="0"/>
    <xf numFmtId="0" fontId="70" fillId="28" borderId="4" applyNumberFormat="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0">
      <alignment/>
      <protection/>
    </xf>
    <xf numFmtId="0" fontId="0" fillId="0" borderId="0">
      <alignment/>
      <protection/>
    </xf>
    <xf numFmtId="0" fontId="7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76" fillId="26" borderId="1" applyNumberFormat="0" applyAlignment="0" applyProtection="0"/>
    <xf numFmtId="0" fontId="3" fillId="0" borderId="0" applyNumberFormat="0" applyFill="0" applyBorder="0" applyAlignment="0" applyProtection="0"/>
    <xf numFmtId="9" fontId="7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5" fillId="0" borderId="0">
      <alignment/>
      <protection/>
    </xf>
    <xf numFmtId="0" fontId="20" fillId="0" borderId="0" applyNumberFormat="0" applyFill="0" applyBorder="0" applyProtection="0">
      <alignment/>
    </xf>
    <xf numFmtId="0" fontId="77" fillId="0" borderId="8"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4" fontId="7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1" fillId="31" borderId="0" applyNumberFormat="0" applyBorder="0" applyAlignment="0" applyProtection="0"/>
  </cellStyleXfs>
  <cellXfs count="400">
    <xf numFmtId="0" fontId="0" fillId="0" borderId="0" xfId="0" applyAlignment="1">
      <alignment/>
    </xf>
    <xf numFmtId="0" fontId="1" fillId="0" borderId="0" xfId="0" applyFont="1" applyBorder="1" applyAlignment="1">
      <alignment horizontal="center" vertical="center"/>
    </xf>
    <xf numFmtId="0" fontId="0" fillId="0" borderId="0" xfId="0" applyBorder="1" applyAlignment="1">
      <alignment/>
    </xf>
    <xf numFmtId="0" fontId="1" fillId="0" borderId="0" xfId="61" applyFont="1" applyBorder="1" applyAlignment="1">
      <alignment horizontal="left" vertical="center" wrapText="1"/>
      <protection/>
    </xf>
    <xf numFmtId="0" fontId="1" fillId="0" borderId="0" xfId="0" applyNumberFormat="1" applyFont="1" applyBorder="1" applyAlignment="1">
      <alignment horizontal="center" vertical="center"/>
    </xf>
    <xf numFmtId="0" fontId="5" fillId="32" borderId="10" xfId="60" applyFont="1" applyFill="1" applyBorder="1" applyAlignment="1">
      <alignment vertical="center"/>
      <protection/>
    </xf>
    <xf numFmtId="44" fontId="4" fillId="32" borderId="11" xfId="60" applyNumberFormat="1" applyFont="1" applyFill="1" applyBorder="1" applyAlignment="1">
      <alignment vertical="center"/>
      <protection/>
    </xf>
    <xf numFmtId="0" fontId="1" fillId="0" borderId="0" xfId="62" applyAlignment="1">
      <alignment horizontal="center" vertical="center"/>
      <protection/>
    </xf>
    <xf numFmtId="0" fontId="1" fillId="0" borderId="0" xfId="62" applyAlignment="1">
      <alignment vertical="center"/>
      <protection/>
    </xf>
    <xf numFmtId="0" fontId="4" fillId="0" borderId="11" xfId="62" applyFont="1" applyBorder="1" applyAlignment="1">
      <alignment horizontal="center" vertical="center" wrapText="1"/>
      <protection/>
    </xf>
    <xf numFmtId="0" fontId="4" fillId="0" borderId="11" xfId="62" applyFont="1" applyFill="1" applyBorder="1" applyAlignment="1">
      <alignment horizontal="center" vertical="center" wrapText="1"/>
      <protection/>
    </xf>
    <xf numFmtId="0" fontId="1" fillId="0" borderId="0" xfId="62" applyFont="1" applyBorder="1" applyAlignment="1">
      <alignment vertical="center"/>
      <protection/>
    </xf>
    <xf numFmtId="0" fontId="1" fillId="0" borderId="11" xfId="62" applyFont="1" applyBorder="1" applyAlignment="1">
      <alignment horizontal="center" vertical="center"/>
      <protection/>
    </xf>
    <xf numFmtId="0" fontId="1" fillId="4" borderId="11" xfId="62" applyFont="1" applyFill="1" applyBorder="1" applyAlignment="1">
      <alignment horizontal="center" vertical="center"/>
      <protection/>
    </xf>
    <xf numFmtId="0" fontId="7" fillId="0" borderId="0" xfId="62" applyFont="1" applyAlignment="1">
      <alignment vertical="center"/>
      <protection/>
    </xf>
    <xf numFmtId="0" fontId="6" fillId="0" borderId="0" xfId="62" applyFont="1" applyBorder="1" applyAlignment="1">
      <alignment horizontal="center" vertical="center" wrapText="1"/>
      <protection/>
    </xf>
    <xf numFmtId="0" fontId="9" fillId="0" borderId="0" xfId="62" applyFont="1" applyAlignment="1">
      <alignment horizontal="center" vertical="center"/>
      <protection/>
    </xf>
    <xf numFmtId="0" fontId="7" fillId="0" borderId="0" xfId="62" applyFont="1" applyBorder="1" applyAlignment="1">
      <alignment vertical="center"/>
      <protection/>
    </xf>
    <xf numFmtId="0" fontId="7" fillId="0" borderId="0" xfId="62" applyFont="1" applyAlignment="1">
      <alignment horizontal="center" vertical="center"/>
      <protection/>
    </xf>
    <xf numFmtId="0" fontId="10" fillId="0" borderId="0" xfId="62" applyFont="1" applyBorder="1" applyAlignment="1">
      <alignment horizontal="left" vertical="center"/>
      <protection/>
    </xf>
    <xf numFmtId="0" fontId="7" fillId="0" borderId="0" xfId="62" applyFont="1" applyBorder="1" applyAlignment="1">
      <alignment horizontal="left" vertical="center"/>
      <protection/>
    </xf>
    <xf numFmtId="0" fontId="7" fillId="0" borderId="0" xfId="62" applyFont="1" applyFill="1" applyBorder="1" applyAlignment="1">
      <alignment horizontal="left" vertical="center"/>
      <protection/>
    </xf>
    <xf numFmtId="0" fontId="1" fillId="0" borderId="0" xfId="62" applyBorder="1" applyAlignment="1">
      <alignment horizontal="center" vertical="center"/>
      <protection/>
    </xf>
    <xf numFmtId="0" fontId="11" fillId="0" borderId="0" xfId="0" applyFont="1" applyAlignment="1">
      <alignment/>
    </xf>
    <xf numFmtId="0" fontId="1" fillId="0" borderId="0" xfId="62" applyFont="1" applyAlignment="1">
      <alignment horizontal="center" vertical="center"/>
      <protection/>
    </xf>
    <xf numFmtId="0" fontId="12" fillId="0" borderId="0" xfId="0" applyFont="1" applyAlignment="1">
      <alignment/>
    </xf>
    <xf numFmtId="0" fontId="13" fillId="0" borderId="12" xfId="58" applyFont="1" applyBorder="1" applyAlignment="1" quotePrefix="1">
      <alignment horizontal="center" vertical="center" wrapText="1"/>
      <protection/>
    </xf>
    <xf numFmtId="0" fontId="13" fillId="0" borderId="13" xfId="56" applyFont="1" applyBorder="1" applyAlignment="1" quotePrefix="1">
      <alignment horizontal="center" vertical="center" wrapText="1"/>
      <protection/>
    </xf>
    <xf numFmtId="0" fontId="13" fillId="0" borderId="11" xfId="64" applyFont="1" applyFill="1" applyBorder="1" applyAlignment="1" quotePrefix="1">
      <alignment horizontal="center" vertical="center" wrapText="1"/>
      <protection/>
    </xf>
    <xf numFmtId="0" fontId="13" fillId="0" borderId="14" xfId="62" applyFont="1" applyBorder="1" applyAlignment="1" quotePrefix="1">
      <alignment horizontal="center" vertical="center" wrapText="1"/>
      <protection/>
    </xf>
    <xf numFmtId="0" fontId="13" fillId="0" borderId="15" xfId="62" applyFont="1" applyBorder="1" applyAlignment="1" quotePrefix="1">
      <alignment horizontal="center" vertical="center" wrapText="1"/>
      <protection/>
    </xf>
    <xf numFmtId="0" fontId="13" fillId="0" borderId="12" xfId="62" applyFont="1" applyBorder="1" applyAlignment="1" quotePrefix="1">
      <alignment horizontal="center" vertical="center" wrapText="1"/>
      <protection/>
    </xf>
    <xf numFmtId="0" fontId="13" fillId="0" borderId="16" xfId="62" applyFont="1" applyBorder="1" applyAlignment="1" quotePrefix="1">
      <alignment horizontal="center" vertical="center" wrapText="1"/>
      <protection/>
    </xf>
    <xf numFmtId="0" fontId="1" fillId="0" borderId="0" xfId="61" applyAlignment="1">
      <alignment wrapText="1"/>
      <protection/>
    </xf>
    <xf numFmtId="0" fontId="0" fillId="0" borderId="0" xfId="0" applyAlignment="1">
      <alignment/>
    </xf>
    <xf numFmtId="179" fontId="7" fillId="0" borderId="0" xfId="62" applyNumberFormat="1" applyFont="1" applyBorder="1" applyAlignment="1">
      <alignment horizontal="center" vertical="center" wrapText="1"/>
      <protection/>
    </xf>
    <xf numFmtId="0" fontId="1" fillId="0" borderId="0" xfId="62" applyFont="1" applyBorder="1" applyAlignment="1">
      <alignment horizontal="left" vertical="center" wrapText="1"/>
      <protection/>
    </xf>
    <xf numFmtId="0" fontId="1" fillId="0" borderId="0" xfId="62" applyBorder="1" applyAlignment="1">
      <alignment horizontal="left" vertical="center" wrapText="1"/>
      <protection/>
    </xf>
    <xf numFmtId="0" fontId="7" fillId="0" borderId="0" xfId="62" applyFont="1" applyBorder="1" applyAlignment="1">
      <alignment horizontal="center" vertical="center" wrapText="1"/>
      <protection/>
    </xf>
    <xf numFmtId="0" fontId="8" fillId="33" borderId="0" xfId="0" applyFont="1" applyFill="1" applyBorder="1" applyAlignment="1">
      <alignment horizontal="center" vertical="center" wrapText="1"/>
    </xf>
    <xf numFmtId="0" fontId="7" fillId="33" borderId="0" xfId="62" applyFont="1" applyFill="1" applyBorder="1" applyAlignment="1">
      <alignment horizontal="center" vertical="center" wrapText="1"/>
      <protection/>
    </xf>
    <xf numFmtId="0" fontId="14" fillId="0" borderId="0" xfId="66" applyFont="1" applyAlignment="1">
      <alignment horizontal="left" vertical="center" wrapText="1"/>
      <protection/>
    </xf>
    <xf numFmtId="44" fontId="1" fillId="4" borderId="11" xfId="81" applyNumberFormat="1" applyFont="1" applyFill="1" applyBorder="1" applyAlignment="1">
      <alignment horizontal="center" vertical="center"/>
    </xf>
    <xf numFmtId="44" fontId="1" fillId="4" borderId="11" xfId="81" applyNumberFormat="1" applyFont="1" applyFill="1" applyBorder="1" applyAlignment="1">
      <alignment horizontal="right" vertical="center"/>
    </xf>
    <xf numFmtId="0" fontId="15" fillId="0" borderId="11" xfId="0" applyFont="1" applyBorder="1" applyAlignment="1">
      <alignment horizontal="left" vertical="center" wrapText="1"/>
    </xf>
    <xf numFmtId="0" fontId="15" fillId="0" borderId="11" xfId="66" applyNumberFormat="1" applyFont="1" applyFill="1" applyBorder="1" applyAlignment="1">
      <alignment horizontal="center" vertical="center" wrapText="1"/>
      <protection/>
    </xf>
    <xf numFmtId="44" fontId="4" fillId="32" borderId="0" xfId="60" applyNumberFormat="1" applyFont="1" applyFill="1" applyBorder="1" applyAlignment="1">
      <alignment vertical="center"/>
      <protection/>
    </xf>
    <xf numFmtId="1" fontId="1" fillId="4" borderId="11" xfId="81" applyNumberFormat="1" applyFont="1" applyFill="1" applyBorder="1" applyAlignment="1">
      <alignment horizontal="center" vertical="center"/>
    </xf>
    <xf numFmtId="0" fontId="13" fillId="0" borderId="11" xfId="62" applyFont="1" applyBorder="1" applyAlignment="1" quotePrefix="1">
      <alignment horizontal="center" vertical="center" wrapText="1"/>
      <protection/>
    </xf>
    <xf numFmtId="2" fontId="6" fillId="0" borderId="11" xfId="0" applyNumberFormat="1" applyFont="1" applyFill="1" applyBorder="1" applyAlignment="1">
      <alignment horizontal="center" vertical="center" wrapText="1"/>
    </xf>
    <xf numFmtId="0" fontId="13" fillId="0" borderId="11" xfId="58" applyFont="1" applyBorder="1" applyAlignment="1" quotePrefix="1">
      <alignment horizontal="center" vertical="center" wrapText="1"/>
      <protection/>
    </xf>
    <xf numFmtId="0" fontId="13" fillId="34" borderId="11" xfId="58" applyFont="1" applyFill="1" applyBorder="1" applyAlignment="1" quotePrefix="1">
      <alignment horizontal="center" vertical="center" wrapText="1"/>
      <protection/>
    </xf>
    <xf numFmtId="44" fontId="15" fillId="35" borderId="11" xfId="81" applyFont="1" applyFill="1" applyBorder="1" applyAlignment="1">
      <alignment horizontal="center" vertical="center" wrapText="1"/>
    </xf>
    <xf numFmtId="2" fontId="1" fillId="35" borderId="11" xfId="62" applyNumberFormat="1" applyFont="1" applyFill="1" applyBorder="1" applyAlignment="1">
      <alignment horizontal="center" vertical="center"/>
      <protection/>
    </xf>
    <xf numFmtId="0" fontId="13" fillId="0" borderId="15" xfId="58" applyFont="1" applyBorder="1" applyAlignment="1" quotePrefix="1">
      <alignment horizontal="center" vertical="center" wrapText="1"/>
      <protection/>
    </xf>
    <xf numFmtId="0" fontId="5" fillId="32" borderId="0" xfId="60" applyFont="1" applyFill="1" applyBorder="1" applyAlignment="1">
      <alignment vertical="center"/>
      <protection/>
    </xf>
    <xf numFmtId="0" fontId="4" fillId="32" borderId="0" xfId="60" applyFont="1" applyFill="1" applyBorder="1" applyAlignment="1">
      <alignment horizontal="center" vertical="center"/>
      <protection/>
    </xf>
    <xf numFmtId="44" fontId="4" fillId="32" borderId="17" xfId="60" applyNumberFormat="1" applyFont="1" applyFill="1" applyBorder="1" applyAlignment="1">
      <alignment vertical="center"/>
      <protection/>
    </xf>
    <xf numFmtId="0" fontId="15" fillId="0" borderId="11" xfId="66" applyNumberFormat="1" applyFont="1" applyFill="1" applyBorder="1" applyAlignment="1">
      <alignment horizontal="left" vertical="center" wrapText="1"/>
      <protection/>
    </xf>
    <xf numFmtId="2" fontId="17" fillId="0" borderId="18" xfId="41" applyNumberFormat="1" applyFont="1" applyBorder="1" applyAlignment="1">
      <alignment horizontal="left" vertical="center" wrapText="1"/>
    </xf>
    <xf numFmtId="2" fontId="18" fillId="0" borderId="19" xfId="41" applyNumberFormat="1" applyFont="1" applyBorder="1" applyAlignment="1">
      <alignment horizontal="left" vertical="center" wrapText="1"/>
    </xf>
    <xf numFmtId="1" fontId="18" fillId="0" borderId="19" xfId="41" applyNumberFormat="1" applyFont="1" applyBorder="1" applyAlignment="1">
      <alignment horizontal="center" vertical="center" wrapText="1"/>
    </xf>
    <xf numFmtId="0" fontId="1" fillId="0" borderId="11" xfId="62" applyFont="1" applyBorder="1" applyAlignment="1">
      <alignment horizontal="left" vertical="center" wrapText="1"/>
      <protection/>
    </xf>
    <xf numFmtId="0" fontId="15" fillId="0" borderId="20" xfId="0" applyFont="1" applyBorder="1" applyAlignment="1">
      <alignment horizontal="left" vertical="center" wrapText="1"/>
    </xf>
    <xf numFmtId="1" fontId="15" fillId="0" borderId="21" xfId="66" applyNumberFormat="1" applyFont="1" applyFill="1" applyBorder="1" applyAlignment="1">
      <alignment horizontal="center" vertical="center" wrapText="1"/>
      <protection/>
    </xf>
    <xf numFmtId="2" fontId="18" fillId="0" borderId="11" xfId="41" applyNumberFormat="1" applyFont="1" applyBorder="1" applyAlignment="1">
      <alignment horizontal="left" vertical="center" wrapText="1"/>
    </xf>
    <xf numFmtId="2" fontId="18" fillId="36" borderId="11" xfId="41" applyNumberFormat="1" applyFont="1" applyFill="1" applyBorder="1" applyAlignment="1">
      <alignment horizontal="left" vertical="center" wrapText="1"/>
    </xf>
    <xf numFmtId="2" fontId="17" fillId="0" borderId="11" xfId="41" applyNumberFormat="1" applyFont="1" applyBorder="1" applyAlignment="1">
      <alignment horizontal="left" vertical="center" wrapText="1"/>
    </xf>
    <xf numFmtId="0" fontId="15" fillId="0" borderId="20" xfId="66" applyNumberFormat="1" applyFont="1" applyFill="1" applyBorder="1" applyAlignment="1">
      <alignment horizontal="left" vertical="center" wrapText="1"/>
      <protection/>
    </xf>
    <xf numFmtId="0" fontId="1" fillId="0" borderId="21" xfId="62" applyFont="1" applyBorder="1" applyAlignment="1">
      <alignment horizontal="center" vertical="center"/>
      <protection/>
    </xf>
    <xf numFmtId="0" fontId="18" fillId="36" borderId="11" xfId="41" applyNumberFormat="1" applyFont="1" applyFill="1" applyBorder="1" applyAlignment="1">
      <alignment horizontal="center" vertical="center" wrapText="1"/>
    </xf>
    <xf numFmtId="0" fontId="18" fillId="0" borderId="11" xfId="41" applyNumberFormat="1" applyFont="1" applyBorder="1" applyAlignment="1">
      <alignment horizontal="left" vertical="center" wrapText="1"/>
    </xf>
    <xf numFmtId="0" fontId="15" fillId="0" borderId="21" xfId="66" applyNumberFormat="1" applyFont="1" applyFill="1" applyBorder="1" applyAlignment="1">
      <alignment horizontal="center" vertical="center" wrapText="1"/>
      <protection/>
    </xf>
    <xf numFmtId="2" fontId="17" fillId="36" borderId="11" xfId="41" applyNumberFormat="1" applyFont="1" applyFill="1" applyBorder="1" applyAlignment="1">
      <alignment horizontal="left" vertical="center" wrapText="1"/>
    </xf>
    <xf numFmtId="2" fontId="19" fillId="36" borderId="11" xfId="41" applyNumberFormat="1" applyFont="1" applyFill="1" applyBorder="1" applyAlignment="1">
      <alignment horizontal="left" vertical="center" wrapText="1"/>
    </xf>
    <xf numFmtId="2" fontId="17" fillId="36" borderId="11" xfId="41" applyNumberFormat="1" applyFont="1" applyFill="1" applyBorder="1" applyAlignment="1">
      <alignment wrapText="1"/>
    </xf>
    <xf numFmtId="2" fontId="17" fillId="36" borderId="20" xfId="41" applyNumberFormat="1" applyFont="1" applyFill="1" applyBorder="1" applyAlignment="1">
      <alignment horizontal="left" vertical="top" wrapText="1"/>
    </xf>
    <xf numFmtId="1" fontId="17" fillId="36" borderId="11" xfId="41" applyNumberFormat="1" applyFont="1" applyFill="1" applyBorder="1" applyAlignment="1">
      <alignment horizontal="center" vertical="center" wrapText="1"/>
    </xf>
    <xf numFmtId="0" fontId="16" fillId="0" borderId="11" xfId="41" applyFont="1" applyBorder="1" applyAlignment="1">
      <alignment vertical="center" wrapText="1"/>
    </xf>
    <xf numFmtId="2" fontId="16" fillId="0" borderId="11" xfId="41" applyNumberFormat="1" applyFont="1" applyBorder="1" applyAlignment="1">
      <alignment horizontal="left" vertical="center" wrapText="1"/>
    </xf>
    <xf numFmtId="2" fontId="19" fillId="0" borderId="11" xfId="41" applyNumberFormat="1" applyFont="1" applyBorder="1" applyAlignment="1">
      <alignment horizontal="left" vertical="center" wrapText="1"/>
    </xf>
    <xf numFmtId="2" fontId="17" fillId="36" borderId="11" xfId="41" applyNumberFormat="1" applyFont="1" applyFill="1" applyBorder="1" applyAlignment="1">
      <alignment vertical="center" wrapText="1"/>
    </xf>
    <xf numFmtId="1" fontId="18" fillId="0" borderId="11" xfId="41" applyNumberFormat="1" applyFont="1" applyBorder="1" applyAlignment="1">
      <alignment horizontal="center" vertical="center"/>
    </xf>
    <xf numFmtId="2" fontId="52" fillId="36" borderId="20" xfId="41" applyNumberFormat="1" applyFont="1" applyFill="1" applyBorder="1" applyAlignment="1">
      <alignment horizontal="left" vertical="center" wrapText="1"/>
    </xf>
    <xf numFmtId="2" fontId="18" fillId="33" borderId="11" xfId="41" applyNumberFormat="1" applyFont="1" applyFill="1" applyBorder="1" applyAlignment="1">
      <alignment horizontal="left" vertical="center" wrapText="1"/>
    </xf>
    <xf numFmtId="0" fontId="1" fillId="0" borderId="11" xfId="62" applyFont="1" applyBorder="1" applyAlignment="1">
      <alignment horizontal="center" vertical="center"/>
      <protection/>
    </xf>
    <xf numFmtId="2" fontId="18" fillId="37" borderId="11" xfId="0" applyNumberFormat="1" applyFont="1" applyFill="1" applyBorder="1" applyAlignment="1">
      <alignment horizontal="left" vertical="center" wrapText="1"/>
    </xf>
    <xf numFmtId="0" fontId="1" fillId="0" borderId="0" xfId="63" applyAlignment="1">
      <alignment vertical="center"/>
      <protection/>
    </xf>
    <xf numFmtId="0" fontId="1" fillId="0" borderId="0" xfId="63" applyAlignment="1">
      <alignment horizontal="center" vertical="center"/>
      <protection/>
    </xf>
    <xf numFmtId="0" fontId="7" fillId="0" borderId="0" xfId="63" applyFont="1" applyAlignment="1">
      <alignment vertical="center"/>
      <protection/>
    </xf>
    <xf numFmtId="0" fontId="1" fillId="0" borderId="0" xfId="63" applyFont="1" applyAlignment="1">
      <alignment horizontal="center" vertical="center"/>
      <protection/>
    </xf>
    <xf numFmtId="0" fontId="7" fillId="0" borderId="0" xfId="63" applyFont="1" applyAlignment="1">
      <alignment horizontal="center" vertical="center"/>
      <protection/>
    </xf>
    <xf numFmtId="0" fontId="11" fillId="0" borderId="0" xfId="54" applyFont="1">
      <alignment/>
      <protection/>
    </xf>
    <xf numFmtId="0" fontId="0" fillId="0" borderId="0" xfId="54" applyAlignment="1">
      <alignment/>
      <protection/>
    </xf>
    <xf numFmtId="0" fontId="7" fillId="0" borderId="0" xfId="63" applyFont="1" applyBorder="1" applyAlignment="1">
      <alignment vertical="center"/>
      <protection/>
    </xf>
    <xf numFmtId="0" fontId="7" fillId="0" borderId="0" xfId="63" applyFont="1" applyFill="1" applyBorder="1" applyAlignment="1">
      <alignment horizontal="left" vertical="center"/>
      <protection/>
    </xf>
    <xf numFmtId="0" fontId="7" fillId="0" borderId="0" xfId="63" applyFont="1" applyBorder="1" applyAlignment="1">
      <alignment horizontal="left" vertical="center"/>
      <protection/>
    </xf>
    <xf numFmtId="0" fontId="9" fillId="0" borderId="0" xfId="63" applyFont="1" applyAlignment="1">
      <alignment horizontal="center" vertical="center"/>
      <protection/>
    </xf>
    <xf numFmtId="0" fontId="10" fillId="0" borderId="0" xfId="63" applyFont="1" applyBorder="1" applyAlignment="1">
      <alignment horizontal="left" vertical="center"/>
      <protection/>
    </xf>
    <xf numFmtId="0" fontId="6" fillId="0" borderId="0" xfId="63" applyFont="1" applyBorder="1" applyAlignment="1">
      <alignment horizontal="center" vertical="center" wrapText="1"/>
      <protection/>
    </xf>
    <xf numFmtId="0" fontId="1" fillId="0" borderId="0" xfId="63" applyBorder="1" applyAlignment="1">
      <alignment horizontal="center" vertical="center"/>
      <protection/>
    </xf>
    <xf numFmtId="0" fontId="0" fillId="0" borderId="0" xfId="54" applyBorder="1">
      <alignment/>
      <protection/>
    </xf>
    <xf numFmtId="44" fontId="4" fillId="32" borderId="0" xfId="60" applyNumberFormat="1" applyFont="1" applyFill="1" applyBorder="1" applyAlignment="1">
      <alignment vertical="center"/>
      <protection/>
    </xf>
    <xf numFmtId="0" fontId="4" fillId="32" borderId="0" xfId="60" applyFont="1" applyFill="1" applyBorder="1" applyAlignment="1">
      <alignment horizontal="center" vertical="center"/>
      <protection/>
    </xf>
    <xf numFmtId="0" fontId="1" fillId="0" borderId="0" xfId="54" applyFont="1" applyBorder="1" applyAlignment="1">
      <alignment horizontal="center" vertical="center"/>
      <protection/>
    </xf>
    <xf numFmtId="0" fontId="1" fillId="0" borderId="0" xfId="54" applyNumberFormat="1" applyFont="1" applyBorder="1" applyAlignment="1">
      <alignment horizontal="center" vertical="center"/>
      <protection/>
    </xf>
    <xf numFmtId="0" fontId="1" fillId="0" borderId="0" xfId="61" applyFont="1" applyBorder="1" applyAlignment="1">
      <alignment horizontal="left" vertical="center" wrapText="1"/>
      <protection/>
    </xf>
    <xf numFmtId="44" fontId="4" fillId="32" borderId="11" xfId="60" applyNumberFormat="1" applyFont="1" applyFill="1" applyBorder="1" applyAlignment="1">
      <alignment vertical="center"/>
      <protection/>
    </xf>
    <xf numFmtId="0" fontId="1" fillId="0" borderId="0" xfId="63" applyFont="1" applyBorder="1" applyAlignment="1">
      <alignment vertical="center"/>
      <protection/>
    </xf>
    <xf numFmtId="0" fontId="13" fillId="34" borderId="11" xfId="59" applyFont="1" applyFill="1" applyBorder="1" applyAlignment="1" quotePrefix="1">
      <alignment horizontal="center" vertical="center" wrapText="1"/>
      <protection/>
    </xf>
    <xf numFmtId="44" fontId="1" fillId="4" borderId="11" xfId="83" applyNumberFormat="1" applyFont="1" applyFill="1" applyBorder="1" applyAlignment="1">
      <alignment horizontal="right" vertical="center"/>
    </xf>
    <xf numFmtId="44" fontId="1" fillId="4" borderId="11" xfId="83" applyNumberFormat="1" applyFont="1" applyFill="1" applyBorder="1" applyAlignment="1">
      <alignment horizontal="center" vertical="center"/>
    </xf>
    <xf numFmtId="0" fontId="1" fillId="4" borderId="11" xfId="63" applyFont="1" applyFill="1" applyBorder="1" applyAlignment="1">
      <alignment horizontal="center" vertical="center"/>
      <protection/>
    </xf>
    <xf numFmtId="0" fontId="1" fillId="0" borderId="11" xfId="63" applyFont="1" applyBorder="1" applyAlignment="1">
      <alignment horizontal="center" vertical="center"/>
      <protection/>
    </xf>
    <xf numFmtId="0" fontId="28" fillId="0" borderId="11" xfId="72" applyFont="1" applyBorder="1" applyAlignment="1">
      <alignment wrapText="1"/>
      <protection/>
    </xf>
    <xf numFmtId="0" fontId="82" fillId="0" borderId="11" xfId="72" applyFont="1" applyBorder="1" applyAlignment="1">
      <alignment vertical="center" wrapText="1"/>
      <protection/>
    </xf>
    <xf numFmtId="0" fontId="82" fillId="0" borderId="11" xfId="72" applyFont="1" applyBorder="1" applyAlignment="1">
      <alignment wrapText="1"/>
      <protection/>
    </xf>
    <xf numFmtId="0" fontId="28" fillId="0" borderId="11" xfId="72" applyFont="1" applyBorder="1" applyAlignment="1">
      <alignment vertical="center" wrapText="1"/>
      <protection/>
    </xf>
    <xf numFmtId="1" fontId="18" fillId="36" borderId="11" xfId="41" applyNumberFormat="1" applyFont="1" applyFill="1" applyBorder="1" applyAlignment="1">
      <alignment horizontal="center" vertical="center" wrapText="1"/>
    </xf>
    <xf numFmtId="2" fontId="28" fillId="36" borderId="11" xfId="41" applyNumberFormat="1" applyFont="1" applyFill="1" applyBorder="1" applyAlignment="1">
      <alignment horizontal="left" vertical="center" wrapText="1"/>
    </xf>
    <xf numFmtId="0" fontId="12" fillId="0" borderId="0" xfId="54" applyFont="1">
      <alignment/>
      <protection/>
    </xf>
    <xf numFmtId="0" fontId="13" fillId="0" borderId="11" xfId="59" applyFont="1" applyBorder="1" applyAlignment="1" quotePrefix="1">
      <alignment horizontal="center" vertical="center" wrapText="1"/>
      <protection/>
    </xf>
    <xf numFmtId="0" fontId="13" fillId="0" borderId="11" xfId="63" applyFont="1" applyBorder="1" applyAlignment="1" quotePrefix="1">
      <alignment horizontal="center" vertical="center" wrapText="1"/>
      <protection/>
    </xf>
    <xf numFmtId="0" fontId="13" fillId="0" borderId="11" xfId="65" applyFont="1" applyFill="1" applyBorder="1" applyAlignment="1" quotePrefix="1">
      <alignment horizontal="center" vertical="center" wrapText="1"/>
      <protection/>
    </xf>
    <xf numFmtId="0" fontId="13" fillId="0" borderId="11" xfId="57" applyFont="1" applyBorder="1" applyAlignment="1" quotePrefix="1">
      <alignment horizontal="center" vertical="center" wrapText="1"/>
      <protection/>
    </xf>
    <xf numFmtId="0" fontId="28" fillId="0" borderId="11" xfId="59" applyFont="1" applyBorder="1" applyAlignment="1">
      <alignment horizontal="center" vertical="center" wrapText="1"/>
      <protection/>
    </xf>
    <xf numFmtId="0" fontId="53" fillId="0" borderId="11" xfId="59" applyFont="1" applyBorder="1" applyAlignment="1" quotePrefix="1">
      <alignment horizontal="center" vertical="center" wrapText="1"/>
      <protection/>
    </xf>
    <xf numFmtId="0" fontId="12" fillId="0" borderId="0" xfId="54" applyFont="1" applyAlignment="1">
      <alignment wrapText="1"/>
      <protection/>
    </xf>
    <xf numFmtId="0" fontId="82" fillId="0" borderId="11" xfId="72" applyFont="1" applyBorder="1" applyAlignment="1">
      <alignment horizontal="left" vertical="center" wrapText="1" readingOrder="1"/>
      <protection/>
    </xf>
    <xf numFmtId="2" fontId="28" fillId="36" borderId="11" xfId="41" applyNumberFormat="1" applyFont="1" applyFill="1" applyBorder="1" applyAlignment="1">
      <alignment horizontal="center" vertical="center" wrapText="1"/>
    </xf>
    <xf numFmtId="2" fontId="6" fillId="0" borderId="11" xfId="54" applyNumberFormat="1" applyFont="1" applyFill="1" applyBorder="1" applyAlignment="1">
      <alignment horizontal="center" vertical="center" wrapText="1"/>
      <protection/>
    </xf>
    <xf numFmtId="0" fontId="4" fillId="0" borderId="11" xfId="63" applyFont="1" applyBorder="1" applyAlignment="1">
      <alignment horizontal="center" vertical="center" wrapText="1"/>
      <protection/>
    </xf>
    <xf numFmtId="0" fontId="4" fillId="0" borderId="11" xfId="63" applyFont="1" applyFill="1" applyBorder="1" applyAlignment="1">
      <alignment horizontal="center" vertical="center" wrapText="1"/>
      <protection/>
    </xf>
    <xf numFmtId="0" fontId="1" fillId="0" borderId="21" xfId="62" applyFont="1" applyBorder="1" applyAlignment="1">
      <alignment horizontal="center" vertical="center"/>
      <protection/>
    </xf>
    <xf numFmtId="0" fontId="20" fillId="0" borderId="0" xfId="73" applyNumberFormat="1" applyFont="1" applyAlignment="1">
      <alignment/>
    </xf>
    <xf numFmtId="190" fontId="24" fillId="32" borderId="12" xfId="73" applyNumberFormat="1" applyFont="1" applyFill="1" applyBorder="1" applyAlignment="1">
      <alignment vertical="center"/>
    </xf>
    <xf numFmtId="0" fontId="23" fillId="32" borderId="22" xfId="73" applyNumberFormat="1" applyFont="1" applyFill="1" applyBorder="1" applyAlignment="1">
      <alignment vertical="center"/>
    </xf>
    <xf numFmtId="0" fontId="21" fillId="32" borderId="12" xfId="73" applyNumberFormat="1" applyFont="1" applyFill="1" applyBorder="1" applyAlignment="1">
      <alignment horizontal="left" vertical="center" wrapText="1"/>
    </xf>
    <xf numFmtId="0" fontId="25" fillId="32" borderId="12" xfId="73" applyNumberFormat="1" applyFont="1" applyFill="1" applyBorder="1" applyAlignment="1">
      <alignment horizontal="center" vertical="center" wrapText="1"/>
    </xf>
    <xf numFmtId="49" fontId="25" fillId="32" borderId="12" xfId="73" applyNumberFormat="1" applyFont="1" applyFill="1" applyBorder="1" applyAlignment="1">
      <alignment horizontal="center" vertical="center" wrapText="1"/>
    </xf>
    <xf numFmtId="49" fontId="24" fillId="32" borderId="12" xfId="73" applyNumberFormat="1" applyFont="1" applyFill="1" applyBorder="1" applyAlignment="1">
      <alignment horizontal="center" vertical="center" wrapText="1"/>
    </xf>
    <xf numFmtId="0" fontId="20" fillId="32" borderId="23" xfId="73" applyNumberFormat="1" applyFont="1" applyFill="1" applyBorder="1" applyAlignment="1">
      <alignment vertical="center"/>
    </xf>
    <xf numFmtId="49" fontId="21" fillId="33" borderId="12" xfId="73" applyNumberFormat="1" applyFont="1" applyFill="1" applyBorder="1" applyAlignment="1">
      <alignment horizontal="justify" vertical="center" wrapText="1"/>
    </xf>
    <xf numFmtId="3" fontId="21" fillId="33" borderId="12" xfId="73" applyNumberFormat="1" applyFont="1" applyFill="1" applyBorder="1" applyAlignment="1">
      <alignment horizontal="center" vertical="center" wrapText="1"/>
    </xf>
    <xf numFmtId="49" fontId="21" fillId="33" borderId="12" xfId="73" applyNumberFormat="1" applyFont="1" applyFill="1" applyBorder="1" applyAlignment="1">
      <alignment horizontal="center" vertical="center"/>
    </xf>
    <xf numFmtId="49" fontId="21" fillId="33" borderId="12" xfId="73" applyNumberFormat="1" applyFont="1" applyFill="1" applyBorder="1" applyAlignment="1">
      <alignment horizontal="left" vertical="center" wrapText="1"/>
    </xf>
    <xf numFmtId="0" fontId="83" fillId="0" borderId="11" xfId="62" applyFont="1" applyBorder="1" applyAlignment="1">
      <alignment horizontal="center" vertical="center"/>
      <protection/>
    </xf>
    <xf numFmtId="44" fontId="4" fillId="32" borderId="17" xfId="60" applyNumberFormat="1" applyFont="1" applyFill="1" applyBorder="1" applyAlignment="1">
      <alignment vertical="center"/>
      <protection/>
    </xf>
    <xf numFmtId="0" fontId="1" fillId="34" borderId="11" xfId="63" applyFont="1" applyFill="1" applyBorder="1" applyAlignment="1">
      <alignment horizontal="center" vertical="center"/>
      <protection/>
    </xf>
    <xf numFmtId="0" fontId="13" fillId="34" borderId="11" xfId="65" applyFont="1" applyFill="1" applyBorder="1" applyAlignment="1" quotePrefix="1">
      <alignment horizontal="center" vertical="center" wrapText="1"/>
      <protection/>
    </xf>
    <xf numFmtId="44" fontId="1" fillId="34" borderId="11" xfId="83" applyNumberFormat="1" applyFont="1" applyFill="1" applyBorder="1" applyAlignment="1">
      <alignment horizontal="center" vertical="center"/>
    </xf>
    <xf numFmtId="44" fontId="1" fillId="34" borderId="11" xfId="83" applyNumberFormat="1" applyFont="1" applyFill="1" applyBorder="1" applyAlignment="1">
      <alignment horizontal="right" vertical="center"/>
    </xf>
    <xf numFmtId="1" fontId="1" fillId="35" borderId="11" xfId="63" applyNumberFormat="1" applyFont="1" applyFill="1" applyBorder="1" applyAlignment="1">
      <alignment horizontal="center" vertical="center"/>
      <protection/>
    </xf>
    <xf numFmtId="2" fontId="28" fillId="36" borderId="11" xfId="41" applyNumberFormat="1" applyFont="1" applyFill="1" applyBorder="1" applyAlignment="1">
      <alignment horizontal="left" vertical="top" wrapText="1"/>
    </xf>
    <xf numFmtId="0" fontId="83" fillId="0" borderId="11" xfId="0" applyFont="1" applyBorder="1" applyAlignment="1">
      <alignment wrapText="1"/>
    </xf>
    <xf numFmtId="0" fontId="28" fillId="0" borderId="11" xfId="59" applyFont="1" applyBorder="1" applyAlignment="1">
      <alignment horizontal="left" vertical="top" wrapText="1"/>
      <protection/>
    </xf>
    <xf numFmtId="0" fontId="82" fillId="0" borderId="11" xfId="72" applyFont="1" applyBorder="1" applyAlignment="1">
      <alignment vertical="top" wrapText="1"/>
      <protection/>
    </xf>
    <xf numFmtId="0" fontId="84" fillId="33" borderId="11" xfId="72" applyFont="1" applyFill="1" applyBorder="1" applyAlignment="1">
      <alignment horizontal="left" vertical="center" wrapText="1"/>
      <protection/>
    </xf>
    <xf numFmtId="0" fontId="84" fillId="33" borderId="24" xfId="72" applyFont="1" applyFill="1" applyBorder="1" applyAlignment="1">
      <alignment horizontal="left" vertical="center" wrapText="1"/>
      <protection/>
    </xf>
    <xf numFmtId="0" fontId="82" fillId="0" borderId="11" xfId="0" applyFont="1" applyBorder="1" applyAlignment="1">
      <alignment vertical="center" wrapText="1"/>
    </xf>
    <xf numFmtId="0" fontId="0" fillId="0" borderId="11" xfId="0" applyFill="1" applyBorder="1" applyAlignment="1">
      <alignment vertical="center" wrapText="1"/>
    </xf>
    <xf numFmtId="2" fontId="6" fillId="0" borderId="11" xfId="0" applyNumberFormat="1" applyFont="1" applyFill="1" applyBorder="1" applyAlignment="1">
      <alignment horizontal="center" vertical="center" wrapText="1"/>
    </xf>
    <xf numFmtId="0" fontId="13" fillId="0" borderId="12" xfId="59" applyFont="1" applyBorder="1" applyAlignment="1" quotePrefix="1">
      <alignment horizontal="center" vertical="center" wrapText="1"/>
      <protection/>
    </xf>
    <xf numFmtId="0" fontId="13" fillId="0" borderId="13" xfId="57" applyFont="1" applyBorder="1" applyAlignment="1" quotePrefix="1">
      <alignment horizontal="center" vertical="center" wrapText="1"/>
      <protection/>
    </xf>
    <xf numFmtId="0" fontId="13" fillId="0" borderId="14" xfId="63" applyFont="1" applyBorder="1" applyAlignment="1" quotePrefix="1">
      <alignment horizontal="center" vertical="center" wrapText="1"/>
      <protection/>
    </xf>
    <xf numFmtId="0" fontId="13" fillId="0" borderId="15" xfId="63" applyFont="1" applyBorder="1" applyAlignment="1" quotePrefix="1">
      <alignment horizontal="center" vertical="center" wrapText="1"/>
      <protection/>
    </xf>
    <xf numFmtId="0" fontId="13" fillId="0" borderId="12" xfId="63" applyFont="1" applyBorder="1" applyAlignment="1" quotePrefix="1">
      <alignment horizontal="center" vertical="center" wrapText="1"/>
      <protection/>
    </xf>
    <xf numFmtId="0" fontId="13" fillId="0" borderId="16" xfId="63" applyFont="1" applyBorder="1" applyAlignment="1" quotePrefix="1">
      <alignment horizontal="center" vertical="center" wrapText="1"/>
      <protection/>
    </xf>
    <xf numFmtId="0" fontId="1" fillId="33" borderId="11" xfId="41" applyFont="1" applyFill="1" applyBorder="1" applyAlignment="1">
      <alignment horizontal="left" vertical="center" wrapText="1"/>
    </xf>
    <xf numFmtId="0" fontId="16" fillId="33" borderId="17" xfId="41" applyFont="1" applyFill="1" applyBorder="1" applyAlignment="1">
      <alignment horizontal="center" vertical="center" wrapText="1"/>
    </xf>
    <xf numFmtId="192" fontId="1" fillId="35" borderId="11" xfId="63" applyNumberFormat="1" applyFont="1" applyFill="1" applyBorder="1" applyAlignment="1">
      <alignment horizontal="center" vertical="center"/>
      <protection/>
    </xf>
    <xf numFmtId="1" fontId="1" fillId="4" borderId="11" xfId="79" applyNumberFormat="1" applyFont="1" applyFill="1" applyBorder="1" applyAlignment="1">
      <alignment horizontal="center" vertical="center"/>
    </xf>
    <xf numFmtId="0" fontId="1" fillId="33" borderId="17" xfId="41" applyFont="1" applyFill="1" applyBorder="1" applyAlignment="1">
      <alignment horizontal="left" vertical="center" wrapText="1"/>
    </xf>
    <xf numFmtId="0" fontId="1" fillId="0" borderId="11" xfId="0" applyFont="1" applyFill="1" applyBorder="1" applyAlignment="1">
      <alignment horizontal="left" vertical="center" wrapText="1"/>
    </xf>
    <xf numFmtId="0" fontId="16" fillId="0" borderId="11" xfId="41" applyFont="1" applyBorder="1" applyAlignment="1">
      <alignment horizontal="center" vertical="center"/>
    </xf>
    <xf numFmtId="0" fontId="1" fillId="0" borderId="11" xfId="0" applyFont="1" applyBorder="1" applyAlignment="1">
      <alignment horizontal="left" vertical="center" wrapText="1"/>
    </xf>
    <xf numFmtId="0" fontId="1" fillId="0" borderId="0" xfId="0" applyNumberFormat="1" applyFont="1" applyBorder="1" applyAlignment="1">
      <alignment horizontal="center" vertical="center"/>
    </xf>
    <xf numFmtId="0" fontId="1" fillId="0" borderId="0" xfId="0" applyFont="1" applyBorder="1" applyAlignment="1">
      <alignment horizontal="center" vertical="center"/>
    </xf>
    <xf numFmtId="179" fontId="7" fillId="0" borderId="0" xfId="63" applyNumberFormat="1" applyFont="1" applyBorder="1" applyAlignment="1">
      <alignment horizontal="center" vertical="center" wrapText="1"/>
      <protection/>
    </xf>
    <xf numFmtId="0" fontId="1" fillId="0" borderId="0" xfId="63" applyFont="1" applyBorder="1" applyAlignment="1">
      <alignment horizontal="left" vertical="center" wrapText="1"/>
      <protection/>
    </xf>
    <xf numFmtId="0" fontId="1" fillId="0" borderId="0" xfId="63" applyBorder="1" applyAlignment="1">
      <alignment horizontal="left" vertical="center" wrapText="1"/>
      <protection/>
    </xf>
    <xf numFmtId="0" fontId="7" fillId="0" borderId="0" xfId="63" applyFont="1" applyBorder="1" applyAlignment="1">
      <alignment horizontal="center" vertical="center" wrapText="1"/>
      <protection/>
    </xf>
    <xf numFmtId="0" fontId="7" fillId="33" borderId="0" xfId="63" applyFont="1" applyFill="1" applyBorder="1" applyAlignment="1">
      <alignment horizontal="center" vertical="center" wrapText="1"/>
      <protection/>
    </xf>
    <xf numFmtId="0" fontId="52" fillId="0" borderId="11" xfId="63" applyFont="1" applyBorder="1" applyAlignment="1">
      <alignment horizontal="center" vertical="center" wrapText="1"/>
      <protection/>
    </xf>
    <xf numFmtId="0" fontId="29" fillId="0" borderId="11" xfId="0" applyFont="1" applyBorder="1" applyAlignment="1">
      <alignment horizontal="center" vertical="center" wrapText="1"/>
    </xf>
    <xf numFmtId="179" fontId="52" fillId="0" borderId="11" xfId="63" applyNumberFormat="1" applyFont="1" applyBorder="1" applyAlignment="1">
      <alignment horizontal="center" vertical="center" wrapText="1"/>
      <protection/>
    </xf>
    <xf numFmtId="0" fontId="29" fillId="0" borderId="11" xfId="0" applyFont="1" applyFill="1" applyBorder="1" applyAlignment="1">
      <alignment horizontal="center" vertical="center" wrapText="1"/>
    </xf>
    <xf numFmtId="0" fontId="32" fillId="0" borderId="11" xfId="63" applyFont="1" applyBorder="1" applyAlignment="1">
      <alignment horizontal="center" vertical="center" wrapText="1"/>
      <protection/>
    </xf>
    <xf numFmtId="0" fontId="32" fillId="0" borderId="11" xfId="63" applyFont="1" applyBorder="1" applyAlignment="1">
      <alignment vertical="center" wrapText="1"/>
      <protection/>
    </xf>
    <xf numFmtId="44" fontId="15" fillId="35" borderId="11" xfId="83" applyFont="1" applyFill="1" applyBorder="1" applyAlignment="1">
      <alignment horizontal="center" vertical="center" wrapText="1"/>
    </xf>
    <xf numFmtId="0" fontId="85" fillId="0" borderId="11" xfId="0" applyFont="1" applyBorder="1" applyAlignment="1">
      <alignment horizontal="left" vertical="center" wrapText="1"/>
    </xf>
    <xf numFmtId="49" fontId="15" fillId="0" borderId="11" xfId="66" applyNumberFormat="1" applyFont="1" applyFill="1" applyBorder="1" applyAlignment="1">
      <alignment horizontal="left" vertical="center" wrapText="1"/>
      <protection/>
    </xf>
    <xf numFmtId="0" fontId="13" fillId="0" borderId="25" xfId="59" applyFont="1" applyBorder="1" applyAlignment="1" quotePrefix="1">
      <alignment horizontal="center" vertical="center" wrapText="1"/>
      <protection/>
    </xf>
    <xf numFmtId="0" fontId="16" fillId="0" borderId="26" xfId="41" applyFont="1" applyBorder="1" applyAlignment="1">
      <alignment horizontal="center" vertical="center"/>
    </xf>
    <xf numFmtId="0" fontId="1" fillId="0" borderId="26" xfId="0" applyFont="1" applyFill="1" applyBorder="1" applyAlignment="1">
      <alignment horizontal="left" vertical="center" wrapText="1"/>
    </xf>
    <xf numFmtId="0" fontId="15" fillId="0" borderId="27" xfId="0" applyFont="1" applyBorder="1" applyAlignment="1">
      <alignment horizontal="left" vertical="center" wrapText="1"/>
    </xf>
    <xf numFmtId="0" fontId="13" fillId="0" borderId="16" xfId="56" applyFont="1" applyBorder="1" applyAlignment="1" quotePrefix="1">
      <alignment horizontal="center" vertical="center" wrapText="1"/>
      <protection/>
    </xf>
    <xf numFmtId="0" fontId="13" fillId="0" borderId="26" xfId="64" applyFont="1" applyFill="1" applyBorder="1" applyAlignment="1" quotePrefix="1">
      <alignment horizontal="center" vertical="center" wrapText="1"/>
      <protection/>
    </xf>
    <xf numFmtId="0" fontId="13" fillId="0" borderId="28" xfId="62" applyFont="1" applyBorder="1" applyAlignment="1" quotePrefix="1">
      <alignment horizontal="center" vertical="center" wrapText="1"/>
      <protection/>
    </xf>
    <xf numFmtId="0" fontId="13" fillId="0" borderId="26" xfId="58" applyFont="1" applyBorder="1" applyAlignment="1" quotePrefix="1">
      <alignment horizontal="center" vertical="center" wrapText="1"/>
      <protection/>
    </xf>
    <xf numFmtId="0" fontId="86" fillId="0" borderId="29" xfId="41" applyNumberFormat="1" applyFont="1" applyBorder="1" applyAlignment="1">
      <alignment horizontal="left" vertical="center" wrapText="1"/>
    </xf>
    <xf numFmtId="1" fontId="86" fillId="36" borderId="29" xfId="41" applyNumberFormat="1" applyFont="1" applyFill="1" applyBorder="1" applyAlignment="1">
      <alignment horizontal="center" vertical="center" wrapText="1"/>
    </xf>
    <xf numFmtId="0" fontId="83" fillId="0" borderId="17" xfId="62" applyFont="1" applyBorder="1" applyAlignment="1">
      <alignment horizontal="center" vertical="center"/>
      <protection/>
    </xf>
    <xf numFmtId="44" fontId="15" fillId="35" borderId="17" xfId="81" applyFont="1" applyFill="1" applyBorder="1" applyAlignment="1">
      <alignment horizontal="center" vertical="center" wrapText="1"/>
    </xf>
    <xf numFmtId="0" fontId="13" fillId="34" borderId="17" xfId="58" applyFont="1" applyFill="1" applyBorder="1" applyAlignment="1" quotePrefix="1">
      <alignment horizontal="center" vertical="center" wrapText="1"/>
      <protection/>
    </xf>
    <xf numFmtId="0" fontId="13" fillId="0" borderId="11" xfId="58" applyFont="1" applyBorder="1" applyAlignment="1">
      <alignment horizontal="left" vertical="top" wrapText="1"/>
      <protection/>
    </xf>
    <xf numFmtId="0" fontId="13" fillId="0" borderId="11" xfId="56" applyFont="1" applyBorder="1" applyAlignment="1" quotePrefix="1">
      <alignment horizontal="center" vertical="center" wrapText="1"/>
      <protection/>
    </xf>
    <xf numFmtId="0" fontId="1" fillId="34" borderId="17" xfId="62" applyFont="1" applyFill="1" applyBorder="1" applyAlignment="1">
      <alignment horizontal="center" vertical="center"/>
      <protection/>
    </xf>
    <xf numFmtId="0" fontId="13" fillId="34" borderId="11" xfId="64" applyFont="1" applyFill="1" applyBorder="1" applyAlignment="1" quotePrefix="1">
      <alignment horizontal="center" vertical="center" wrapText="1"/>
      <protection/>
    </xf>
    <xf numFmtId="0" fontId="87" fillId="0" borderId="20" xfId="66" applyNumberFormat="1" applyFont="1" applyFill="1" applyBorder="1" applyAlignment="1">
      <alignment horizontal="left" vertical="center" wrapText="1"/>
      <protection/>
    </xf>
    <xf numFmtId="2" fontId="86" fillId="36" borderId="11" xfId="41" applyNumberFormat="1" applyFont="1" applyFill="1" applyBorder="1" applyAlignment="1">
      <alignment horizontal="left" vertical="center" wrapText="1"/>
    </xf>
    <xf numFmtId="0" fontId="87" fillId="0" borderId="20" xfId="0" applyFont="1" applyBorder="1" applyAlignment="1">
      <alignment horizontal="left" vertical="center" wrapText="1"/>
    </xf>
    <xf numFmtId="0" fontId="87" fillId="0" borderId="21" xfId="66" applyNumberFormat="1" applyFont="1" applyFill="1" applyBorder="1" applyAlignment="1">
      <alignment horizontal="center" vertical="center" wrapText="1"/>
      <protection/>
    </xf>
    <xf numFmtId="2" fontId="16" fillId="0" borderId="11" xfId="0" applyNumberFormat="1" applyFont="1" applyBorder="1" applyAlignment="1">
      <alignment horizontal="left" vertical="center" wrapText="1"/>
    </xf>
    <xf numFmtId="0" fontId="15" fillId="0" borderId="21" xfId="0" applyFont="1" applyBorder="1" applyAlignment="1">
      <alignment horizontal="center" vertical="center" wrapText="1"/>
    </xf>
    <xf numFmtId="0" fontId="1" fillId="0" borderId="21" xfId="0" applyFont="1" applyBorder="1" applyAlignment="1">
      <alignment horizontal="center" vertical="center"/>
    </xf>
    <xf numFmtId="0" fontId="1" fillId="38" borderId="21" xfId="0" applyFont="1" applyFill="1" applyBorder="1" applyAlignment="1">
      <alignment horizontal="center" vertical="center"/>
    </xf>
    <xf numFmtId="44" fontId="15" fillId="39" borderId="21" xfId="0" applyNumberFormat="1" applyFont="1" applyFill="1" applyBorder="1" applyAlignment="1">
      <alignment horizontal="center" vertical="center" wrapText="1"/>
    </xf>
    <xf numFmtId="0" fontId="13" fillId="38" borderId="21" xfId="0" applyFont="1" applyFill="1" applyBorder="1" applyAlignment="1">
      <alignment horizontal="center" vertical="center" wrapText="1"/>
    </xf>
    <xf numFmtId="1" fontId="1" fillId="35" borderId="11" xfId="62" applyNumberFormat="1" applyFont="1" applyFill="1" applyBorder="1" applyAlignment="1">
      <alignment horizontal="center" vertical="center"/>
      <protection/>
    </xf>
    <xf numFmtId="180" fontId="4" fillId="32" borderId="11" xfId="60" applyNumberFormat="1" applyFont="1" applyFill="1" applyBorder="1" applyAlignment="1">
      <alignment vertical="center"/>
      <protection/>
    </xf>
    <xf numFmtId="8" fontId="15" fillId="35" borderId="11" xfId="83" applyNumberFormat="1" applyFont="1" applyFill="1" applyBorder="1" applyAlignment="1">
      <alignment horizontal="center" vertical="center" wrapText="1"/>
    </xf>
    <xf numFmtId="9" fontId="1" fillId="35" borderId="11" xfId="70" applyFont="1" applyFill="1" applyBorder="1" applyAlignment="1">
      <alignment horizontal="center" vertical="center"/>
    </xf>
    <xf numFmtId="44" fontId="13" fillId="35" borderId="11" xfId="81" applyFont="1" applyFill="1" applyBorder="1" applyAlignment="1" quotePrefix="1">
      <alignment horizontal="center" vertical="center" wrapText="1"/>
    </xf>
    <xf numFmtId="44" fontId="13" fillId="34" borderId="11" xfId="81" applyFont="1" applyFill="1" applyBorder="1" applyAlignment="1" quotePrefix="1">
      <alignment horizontal="center" vertical="center" wrapText="1"/>
    </xf>
    <xf numFmtId="9" fontId="13" fillId="35" borderId="11" xfId="70" applyFont="1" applyFill="1" applyBorder="1" applyAlignment="1" quotePrefix="1">
      <alignment horizontal="center" vertical="center" wrapText="1"/>
    </xf>
    <xf numFmtId="0" fontId="52" fillId="0" borderId="0" xfId="62" applyFont="1" applyAlignment="1">
      <alignment vertical="center"/>
      <protection/>
    </xf>
    <xf numFmtId="0" fontId="32" fillId="0" borderId="11" xfId="62" applyFont="1" applyBorder="1" applyAlignment="1">
      <alignment horizontal="center" vertical="center" wrapText="1"/>
      <protection/>
    </xf>
    <xf numFmtId="0" fontId="32" fillId="0" borderId="11" xfId="62" applyFont="1" applyFill="1" applyBorder="1" applyAlignment="1">
      <alignment horizontal="center" vertical="center" wrapText="1"/>
      <protection/>
    </xf>
    <xf numFmtId="2" fontId="57" fillId="0" borderId="11" xfId="0" applyNumberFormat="1" applyFont="1" applyFill="1" applyBorder="1" applyAlignment="1">
      <alignment horizontal="center" vertical="center" wrapText="1"/>
    </xf>
    <xf numFmtId="0" fontId="52" fillId="0" borderId="0" xfId="62" applyFont="1" applyBorder="1" applyAlignment="1">
      <alignment vertical="center"/>
      <protection/>
    </xf>
    <xf numFmtId="0" fontId="58" fillId="0" borderId="15" xfId="58" applyFont="1" applyBorder="1" applyAlignment="1" quotePrefix="1">
      <alignment horizontal="center" vertical="center" wrapText="1"/>
      <protection/>
    </xf>
    <xf numFmtId="0" fontId="58" fillId="0" borderId="16" xfId="56" applyFont="1" applyBorder="1" applyAlignment="1" quotePrefix="1">
      <alignment horizontal="center" vertical="center" wrapText="1"/>
      <protection/>
    </xf>
    <xf numFmtId="0" fontId="58" fillId="0" borderId="26" xfId="64" applyFont="1" applyFill="1" applyBorder="1" applyAlignment="1" quotePrefix="1">
      <alignment horizontal="center" vertical="center" wrapText="1"/>
      <protection/>
    </xf>
    <xf numFmtId="0" fontId="58" fillId="0" borderId="28" xfId="62" applyFont="1" applyBorder="1" applyAlignment="1" quotePrefix="1">
      <alignment horizontal="center" vertical="center" wrapText="1"/>
      <protection/>
    </xf>
    <xf numFmtId="0" fontId="58" fillId="0" borderId="15" xfId="62" applyFont="1" applyBorder="1" applyAlignment="1" quotePrefix="1">
      <alignment horizontal="center" vertical="center" wrapText="1"/>
      <protection/>
    </xf>
    <xf numFmtId="0" fontId="58" fillId="0" borderId="16" xfId="62" applyFont="1" applyBorder="1" applyAlignment="1" quotePrefix="1">
      <alignment horizontal="center" vertical="center" wrapText="1"/>
      <protection/>
    </xf>
    <xf numFmtId="0" fontId="58" fillId="0" borderId="26" xfId="58" applyFont="1" applyBorder="1" applyAlignment="1" quotePrefix="1">
      <alignment horizontal="center" vertical="center" wrapText="1"/>
      <protection/>
    </xf>
    <xf numFmtId="0" fontId="59" fillId="0" borderId="0" xfId="0" applyFont="1" applyAlignment="1">
      <alignment/>
    </xf>
    <xf numFmtId="0" fontId="59" fillId="0" borderId="11" xfId="58" applyFont="1" applyBorder="1" applyAlignment="1" quotePrefix="1">
      <alignment horizontal="center" vertical="center" wrapText="1"/>
      <protection/>
    </xf>
    <xf numFmtId="0" fontId="59" fillId="0" borderId="11" xfId="58" applyFont="1" applyBorder="1" applyAlignment="1">
      <alignment horizontal="left" vertical="center" wrapText="1"/>
      <protection/>
    </xf>
    <xf numFmtId="0" fontId="59" fillId="0" borderId="11" xfId="56" applyFont="1" applyBorder="1" applyAlignment="1" quotePrefix="1">
      <alignment horizontal="center" vertical="center" wrapText="1"/>
      <protection/>
    </xf>
    <xf numFmtId="0" fontId="52" fillId="4" borderId="11" xfId="62" applyFont="1" applyFill="1" applyBorder="1" applyAlignment="1">
      <alignment horizontal="center" vertical="center"/>
      <protection/>
    </xf>
    <xf numFmtId="44" fontId="28" fillId="35" borderId="11" xfId="81" applyFont="1" applyFill="1" applyBorder="1" applyAlignment="1">
      <alignment horizontal="center" vertical="center" wrapText="1"/>
    </xf>
    <xf numFmtId="44" fontId="52" fillId="4" borderId="11" xfId="81" applyNumberFormat="1" applyFont="1" applyFill="1" applyBorder="1" applyAlignment="1">
      <alignment horizontal="center" vertical="center"/>
    </xf>
    <xf numFmtId="44" fontId="52" fillId="4" borderId="11" xfId="81" applyNumberFormat="1" applyFont="1" applyFill="1" applyBorder="1" applyAlignment="1">
      <alignment horizontal="right" vertical="center"/>
    </xf>
    <xf numFmtId="9" fontId="52" fillId="35" borderId="11" xfId="70" applyFont="1" applyFill="1" applyBorder="1" applyAlignment="1">
      <alignment horizontal="center" vertical="center"/>
    </xf>
    <xf numFmtId="0" fontId="59" fillId="34" borderId="11" xfId="58" applyFont="1" applyFill="1" applyBorder="1" applyAlignment="1" quotePrefix="1">
      <alignment horizontal="center" vertical="center" wrapText="1"/>
      <protection/>
    </xf>
    <xf numFmtId="0" fontId="28" fillId="0" borderId="11" xfId="66" applyNumberFormat="1" applyFont="1" applyFill="1" applyBorder="1" applyAlignment="1">
      <alignment horizontal="center" vertical="center" wrapText="1"/>
      <protection/>
    </xf>
    <xf numFmtId="2" fontId="60" fillId="0" borderId="11" xfId="41" applyNumberFormat="1" applyFont="1" applyBorder="1" applyAlignment="1">
      <alignment horizontal="left" vertical="center" wrapText="1"/>
    </xf>
    <xf numFmtId="0" fontId="52" fillId="0" borderId="11" xfId="62" applyFont="1" applyBorder="1" applyAlignment="1">
      <alignment horizontal="center" vertical="center"/>
      <protection/>
    </xf>
    <xf numFmtId="0" fontId="52" fillId="0" borderId="0" xfId="61" applyFont="1" applyBorder="1" applyAlignment="1">
      <alignment horizontal="left" vertical="center" wrapText="1"/>
      <protection/>
    </xf>
    <xf numFmtId="0" fontId="52" fillId="0" borderId="0" xfId="0" applyNumberFormat="1" applyFont="1" applyBorder="1" applyAlignment="1">
      <alignment horizontal="center" vertical="center"/>
    </xf>
    <xf numFmtId="0" fontId="52" fillId="0" borderId="0" xfId="0" applyFont="1" applyBorder="1" applyAlignment="1">
      <alignment horizontal="center" vertical="center"/>
    </xf>
    <xf numFmtId="0" fontId="61" fillId="32" borderId="0" xfId="60" applyFont="1" applyFill="1" applyBorder="1" applyAlignment="1">
      <alignment vertical="center"/>
      <protection/>
    </xf>
    <xf numFmtId="44" fontId="32" fillId="32" borderId="17" xfId="60" applyNumberFormat="1" applyFont="1" applyFill="1" applyBorder="1" applyAlignment="1">
      <alignment vertical="center"/>
      <protection/>
    </xf>
    <xf numFmtId="0" fontId="52" fillId="0" borderId="0" xfId="0" applyFont="1" applyBorder="1" applyAlignment="1">
      <alignment/>
    </xf>
    <xf numFmtId="0" fontId="52" fillId="0" borderId="0" xfId="62" applyFont="1" applyAlignment="1">
      <alignment horizontal="center" vertical="center"/>
      <protection/>
    </xf>
    <xf numFmtId="0" fontId="57" fillId="0" borderId="0" xfId="62" applyFont="1" applyBorder="1" applyAlignment="1">
      <alignment horizontal="center" vertical="center" wrapText="1"/>
      <protection/>
    </xf>
    <xf numFmtId="0" fontId="52" fillId="0" borderId="0" xfId="62" applyFont="1" applyBorder="1" applyAlignment="1">
      <alignment horizontal="center" vertical="center"/>
      <protection/>
    </xf>
    <xf numFmtId="0" fontId="32" fillId="0" borderId="0" xfId="62" applyFont="1" applyBorder="1" applyAlignment="1">
      <alignment horizontal="left" vertical="center"/>
      <protection/>
    </xf>
    <xf numFmtId="0" fontId="52" fillId="0" borderId="0" xfId="62" applyFont="1" applyBorder="1" applyAlignment="1">
      <alignment horizontal="left" vertical="center"/>
      <protection/>
    </xf>
    <xf numFmtId="0" fontId="61" fillId="0" borderId="0" xfId="62" applyFont="1" applyAlignment="1">
      <alignment horizontal="center" vertical="center"/>
      <protection/>
    </xf>
    <xf numFmtId="0" fontId="52" fillId="0" borderId="0" xfId="62" applyFont="1" applyFill="1" applyBorder="1" applyAlignment="1">
      <alignment horizontal="left" vertical="center"/>
      <protection/>
    </xf>
    <xf numFmtId="0" fontId="52" fillId="0" borderId="0" xfId="61" applyFont="1" applyAlignment="1">
      <alignment wrapText="1"/>
      <protection/>
    </xf>
    <xf numFmtId="0" fontId="52" fillId="0" borderId="0" xfId="0" applyFont="1" applyAlignment="1">
      <alignment/>
    </xf>
    <xf numFmtId="0" fontId="32" fillId="0" borderId="0" xfId="0" applyFont="1" applyAlignment="1">
      <alignment/>
    </xf>
    <xf numFmtId="0" fontId="52" fillId="0" borderId="11" xfId="58" applyFont="1" applyBorder="1" applyAlignment="1" quotePrefix="1">
      <alignment horizontal="center" vertical="center" wrapText="1"/>
      <protection/>
    </xf>
    <xf numFmtId="0" fontId="52" fillId="0" borderId="11" xfId="66" applyNumberFormat="1" applyFont="1" applyFill="1" applyBorder="1" applyAlignment="1">
      <alignment horizontal="center" vertical="center" wrapText="1"/>
      <protection/>
    </xf>
    <xf numFmtId="9" fontId="1" fillId="35" borderId="11" xfId="70" applyFont="1" applyFill="1" applyBorder="1" applyAlignment="1">
      <alignment horizontal="center" vertical="center"/>
    </xf>
    <xf numFmtId="44" fontId="1" fillId="4" borderId="26" xfId="81" applyNumberFormat="1" applyFont="1" applyFill="1" applyBorder="1" applyAlignment="1">
      <alignment horizontal="center" vertical="center"/>
    </xf>
    <xf numFmtId="0" fontId="21" fillId="32" borderId="0" xfId="73" applyNumberFormat="1" applyFont="1" applyFill="1" applyBorder="1" applyAlignment="1">
      <alignment vertical="center"/>
    </xf>
    <xf numFmtId="0" fontId="23" fillId="32" borderId="16" xfId="73" applyNumberFormat="1" applyFont="1" applyFill="1" applyBorder="1" applyAlignment="1">
      <alignment vertical="center"/>
    </xf>
    <xf numFmtId="190" fontId="24" fillId="32" borderId="11" xfId="73" applyNumberFormat="1" applyFont="1" applyFill="1" applyBorder="1" applyAlignment="1">
      <alignment vertical="center"/>
    </xf>
    <xf numFmtId="9" fontId="15" fillId="35" borderId="11" xfId="70" applyFont="1" applyFill="1" applyBorder="1" applyAlignment="1">
      <alignment horizontal="center" vertical="center" wrapText="1"/>
    </xf>
    <xf numFmtId="0" fontId="21" fillId="32" borderId="15" xfId="73" applyNumberFormat="1" applyFont="1" applyFill="1" applyBorder="1" applyAlignment="1">
      <alignment horizontal="left" vertical="center" wrapText="1"/>
    </xf>
    <xf numFmtId="3" fontId="21" fillId="33" borderId="15" xfId="73" applyNumberFormat="1" applyFont="1" applyFill="1" applyBorder="1" applyAlignment="1">
      <alignment horizontal="center" vertical="center" wrapText="1"/>
    </xf>
    <xf numFmtId="49" fontId="21" fillId="33" borderId="15" xfId="73" applyNumberFormat="1" applyFont="1" applyFill="1" applyBorder="1" applyAlignment="1">
      <alignment horizontal="center" vertical="center"/>
    </xf>
    <xf numFmtId="44" fontId="15" fillId="35" borderId="26" xfId="81" applyFont="1" applyFill="1" applyBorder="1" applyAlignment="1">
      <alignment horizontal="center" vertical="center" wrapText="1"/>
    </xf>
    <xf numFmtId="9" fontId="15" fillId="35" borderId="26" xfId="70" applyFont="1" applyFill="1" applyBorder="1" applyAlignment="1">
      <alignment horizontal="center" vertical="center" wrapText="1"/>
    </xf>
    <xf numFmtId="0" fontId="21" fillId="32" borderId="0" xfId="73" applyNumberFormat="1" applyFont="1" applyFill="1" applyBorder="1" applyAlignment="1">
      <alignment horizontal="left" vertical="center" wrapText="1"/>
    </xf>
    <xf numFmtId="0" fontId="21" fillId="32" borderId="0" xfId="73" applyNumberFormat="1" applyFont="1" applyFill="1" applyBorder="1" applyAlignment="1">
      <alignment horizontal="center" vertical="center"/>
    </xf>
    <xf numFmtId="0" fontId="23" fillId="32" borderId="0" xfId="73" applyNumberFormat="1" applyFont="1" applyFill="1" applyBorder="1" applyAlignment="1">
      <alignment vertical="center"/>
    </xf>
    <xf numFmtId="0" fontId="20" fillId="0" borderId="0" xfId="73" applyNumberFormat="1" applyFont="1" applyBorder="1" applyAlignment="1">
      <alignment/>
    </xf>
    <xf numFmtId="0" fontId="21" fillId="32" borderId="11" xfId="73" applyNumberFormat="1" applyFont="1" applyFill="1" applyBorder="1" applyAlignment="1">
      <alignment horizontal="left" vertical="center" wrapText="1"/>
    </xf>
    <xf numFmtId="3" fontId="21" fillId="33" borderId="11" xfId="73" applyNumberFormat="1" applyFont="1" applyFill="1" applyBorder="1" applyAlignment="1">
      <alignment horizontal="center" vertical="center" wrapText="1"/>
    </xf>
    <xf numFmtId="49" fontId="21" fillId="33" borderId="11" xfId="73" applyNumberFormat="1" applyFont="1" applyFill="1" applyBorder="1" applyAlignment="1">
      <alignment horizontal="center" vertical="center"/>
    </xf>
    <xf numFmtId="190" fontId="24" fillId="32" borderId="30" xfId="73" applyNumberFormat="1" applyFont="1" applyFill="1" applyBorder="1" applyAlignment="1">
      <alignment vertical="center"/>
    </xf>
    <xf numFmtId="0" fontId="75" fillId="0" borderId="0" xfId="72">
      <alignment/>
      <protection/>
    </xf>
    <xf numFmtId="2" fontId="6" fillId="0" borderId="11" xfId="72" applyNumberFormat="1" applyFont="1" applyFill="1" applyBorder="1" applyAlignment="1">
      <alignment horizontal="center" vertical="center" wrapText="1"/>
      <protection/>
    </xf>
    <xf numFmtId="0" fontId="15" fillId="0" borderId="20" xfId="72" applyFont="1" applyBorder="1" applyAlignment="1">
      <alignment horizontal="left" vertical="center" wrapText="1"/>
      <protection/>
    </xf>
    <xf numFmtId="0" fontId="59" fillId="0" borderId="11" xfId="53" applyFont="1" applyBorder="1" applyAlignment="1">
      <alignment horizontal="center" vertical="center" wrapText="1"/>
      <protection/>
    </xf>
    <xf numFmtId="44" fontId="15" fillId="35" borderId="11" xfId="80" applyFont="1" applyFill="1" applyBorder="1" applyAlignment="1">
      <alignment horizontal="center" vertical="center" wrapText="1"/>
    </xf>
    <xf numFmtId="44" fontId="1" fillId="4" borderId="11" xfId="80" applyNumberFormat="1" applyFont="1" applyFill="1" applyBorder="1" applyAlignment="1">
      <alignment horizontal="center" vertical="center"/>
    </xf>
    <xf numFmtId="44" fontId="1" fillId="4" borderId="11" xfId="80" applyNumberFormat="1" applyFont="1" applyFill="1" applyBorder="1" applyAlignment="1">
      <alignment horizontal="right" vertical="center"/>
    </xf>
    <xf numFmtId="1" fontId="1" fillId="4" borderId="11" xfId="80" applyNumberFormat="1" applyFont="1" applyFill="1" applyBorder="1" applyAlignment="1">
      <alignment horizontal="center" vertical="center"/>
    </xf>
    <xf numFmtId="0" fontId="15" fillId="0" borderId="11" xfId="72" applyFont="1" applyBorder="1" applyAlignment="1">
      <alignment horizontal="left" vertical="center" wrapText="1"/>
      <protection/>
    </xf>
    <xf numFmtId="1" fontId="15" fillId="0" borderId="11" xfId="66" applyNumberFormat="1" applyFont="1" applyFill="1" applyBorder="1" applyAlignment="1">
      <alignment horizontal="center" vertical="center" wrapText="1"/>
      <protection/>
    </xf>
    <xf numFmtId="9" fontId="1" fillId="35" borderId="11" xfId="71" applyFont="1" applyFill="1" applyBorder="1" applyAlignment="1">
      <alignment horizontal="center" vertical="center"/>
    </xf>
    <xf numFmtId="9" fontId="1" fillId="35" borderId="20" xfId="70" applyFont="1" applyFill="1" applyBorder="1" applyAlignment="1">
      <alignment horizontal="center" vertical="center"/>
    </xf>
    <xf numFmtId="0" fontId="53" fillId="40" borderId="11" xfId="59" applyFont="1" applyFill="1" applyBorder="1" applyAlignment="1" quotePrefix="1">
      <alignment horizontal="center" vertical="center" wrapText="1"/>
      <protection/>
    </xf>
    <xf numFmtId="0" fontId="28" fillId="40" borderId="11" xfId="72" applyFont="1" applyFill="1" applyBorder="1" applyAlignment="1">
      <alignment wrapText="1"/>
      <protection/>
    </xf>
    <xf numFmtId="0" fontId="18" fillId="40" borderId="31" xfId="41" applyNumberFormat="1" applyFont="1" applyFill="1" applyBorder="1" applyAlignment="1">
      <alignment horizontal="center" vertical="center" wrapText="1"/>
    </xf>
    <xf numFmtId="0" fontId="1" fillId="40" borderId="31" xfId="63" applyFont="1" applyFill="1" applyBorder="1" applyAlignment="1">
      <alignment horizontal="center" vertical="center"/>
      <protection/>
    </xf>
    <xf numFmtId="8" fontId="15" fillId="40" borderId="31" xfId="83" applyNumberFormat="1" applyFont="1" applyFill="1" applyBorder="1" applyAlignment="1">
      <alignment horizontal="center" vertical="center" wrapText="1"/>
    </xf>
    <xf numFmtId="44" fontId="1" fillId="40" borderId="31" xfId="83" applyNumberFormat="1" applyFont="1" applyFill="1" applyBorder="1" applyAlignment="1">
      <alignment horizontal="center" vertical="center"/>
    </xf>
    <xf numFmtId="44" fontId="1" fillId="40" borderId="31" xfId="83" applyNumberFormat="1" applyFont="1" applyFill="1" applyBorder="1" applyAlignment="1">
      <alignment horizontal="right" vertical="center"/>
    </xf>
    <xf numFmtId="9" fontId="1" fillId="40" borderId="31" xfId="70" applyFont="1" applyFill="1" applyBorder="1" applyAlignment="1">
      <alignment horizontal="center" vertical="center"/>
    </xf>
    <xf numFmtId="0" fontId="13" fillId="40" borderId="31" xfId="59" applyFont="1" applyFill="1" applyBorder="1" applyAlignment="1" quotePrefix="1">
      <alignment horizontal="center" vertical="center" wrapText="1"/>
      <protection/>
    </xf>
    <xf numFmtId="0" fontId="15" fillId="40" borderId="20" xfId="0" applyFont="1" applyFill="1" applyBorder="1" applyAlignment="1">
      <alignment horizontal="left" vertical="center" wrapText="1"/>
    </xf>
    <xf numFmtId="0" fontId="1" fillId="40" borderId="11" xfId="0" applyFont="1" applyFill="1" applyBorder="1" applyAlignment="1">
      <alignment horizontal="left" vertical="center" wrapText="1"/>
    </xf>
    <xf numFmtId="0" fontId="16" fillId="40" borderId="31" xfId="41" applyFont="1" applyFill="1" applyBorder="1" applyAlignment="1">
      <alignment horizontal="center" vertical="center"/>
    </xf>
    <xf numFmtId="192" fontId="1" fillId="40" borderId="31" xfId="63" applyNumberFormat="1" applyFont="1" applyFill="1" applyBorder="1" applyAlignment="1">
      <alignment horizontal="center" vertical="center"/>
      <protection/>
    </xf>
    <xf numFmtId="1" fontId="1" fillId="40" borderId="31" xfId="63" applyNumberFormat="1" applyFont="1" applyFill="1" applyBorder="1" applyAlignment="1">
      <alignment horizontal="center" vertical="center"/>
      <protection/>
    </xf>
    <xf numFmtId="2" fontId="18" fillId="40" borderId="11" xfId="41" applyNumberFormat="1" applyFont="1" applyFill="1" applyBorder="1" applyAlignment="1">
      <alignment horizontal="left" vertical="center" wrapText="1"/>
    </xf>
    <xf numFmtId="1" fontId="15" fillId="40" borderId="31" xfId="66" applyNumberFormat="1" applyFont="1" applyFill="1" applyBorder="1" applyAlignment="1">
      <alignment horizontal="center" vertical="center" wrapText="1"/>
      <protection/>
    </xf>
    <xf numFmtId="0" fontId="1" fillId="40" borderId="31" xfId="62" applyFont="1" applyFill="1" applyBorder="1" applyAlignment="1">
      <alignment horizontal="center" vertical="center"/>
      <protection/>
    </xf>
    <xf numFmtId="0" fontId="1" fillId="40" borderId="31" xfId="62" applyFont="1" applyFill="1" applyBorder="1" applyAlignment="1">
      <alignment horizontal="center" vertical="center"/>
      <protection/>
    </xf>
    <xf numFmtId="44" fontId="15" fillId="40" borderId="31" xfId="81" applyFont="1" applyFill="1" applyBorder="1" applyAlignment="1">
      <alignment horizontal="center" vertical="center" wrapText="1"/>
    </xf>
    <xf numFmtId="44" fontId="1" fillId="40" borderId="31" xfId="81" applyNumberFormat="1" applyFont="1" applyFill="1" applyBorder="1" applyAlignment="1">
      <alignment horizontal="center" vertical="center"/>
    </xf>
    <xf numFmtId="44" fontId="1" fillId="40" borderId="31" xfId="81" applyNumberFormat="1" applyFont="1" applyFill="1" applyBorder="1" applyAlignment="1">
      <alignment horizontal="right" vertical="center"/>
    </xf>
    <xf numFmtId="1" fontId="1" fillId="40" borderId="31" xfId="62" applyNumberFormat="1" applyFont="1" applyFill="1" applyBorder="1" applyAlignment="1">
      <alignment horizontal="center" vertical="center"/>
      <protection/>
    </xf>
    <xf numFmtId="0" fontId="13" fillId="40" borderId="31" xfId="58" applyFont="1" applyFill="1" applyBorder="1" applyAlignment="1" quotePrefix="1">
      <alignment horizontal="center" vertical="center" wrapText="1"/>
      <protection/>
    </xf>
    <xf numFmtId="2" fontId="52" fillId="40" borderId="20" xfId="41" applyNumberFormat="1" applyFont="1" applyFill="1" applyBorder="1" applyAlignment="1">
      <alignment horizontal="left" vertical="center" wrapText="1"/>
    </xf>
    <xf numFmtId="0" fontId="15" fillId="40" borderId="31" xfId="66" applyNumberFormat="1" applyFont="1" applyFill="1" applyBorder="1" applyAlignment="1">
      <alignment horizontal="center" vertical="center" wrapText="1"/>
      <protection/>
    </xf>
    <xf numFmtId="0" fontId="1" fillId="40" borderId="32" xfId="62" applyFont="1" applyFill="1" applyBorder="1" applyAlignment="1">
      <alignment horizontal="center" vertical="center"/>
      <protection/>
    </xf>
    <xf numFmtId="9" fontId="1" fillId="40" borderId="31" xfId="70" applyFont="1" applyFill="1" applyBorder="1" applyAlignment="1">
      <alignment horizontal="center" vertical="center"/>
    </xf>
    <xf numFmtId="2" fontId="19" fillId="40" borderId="11" xfId="41" applyNumberFormat="1" applyFont="1" applyFill="1" applyBorder="1" applyAlignment="1">
      <alignment horizontal="left" vertical="center" wrapText="1"/>
    </xf>
    <xf numFmtId="0" fontId="15" fillId="40" borderId="20" xfId="66" applyNumberFormat="1" applyFont="1" applyFill="1" applyBorder="1" applyAlignment="1">
      <alignment horizontal="left" vertical="center" wrapText="1"/>
      <protection/>
    </xf>
    <xf numFmtId="0" fontId="1" fillId="40" borderId="11" xfId="41" applyFont="1" applyFill="1" applyBorder="1" applyAlignment="1">
      <alignment horizontal="left" vertical="center" wrapText="1"/>
    </xf>
    <xf numFmtId="0" fontId="1" fillId="40" borderId="17" xfId="41" applyFont="1" applyFill="1" applyBorder="1" applyAlignment="1">
      <alignment horizontal="left" vertical="center" wrapText="1"/>
    </xf>
    <xf numFmtId="49" fontId="15" fillId="40" borderId="11" xfId="66" applyNumberFormat="1" applyFont="1" applyFill="1" applyBorder="1" applyAlignment="1">
      <alignment horizontal="left" vertical="center" wrapText="1"/>
      <protection/>
    </xf>
    <xf numFmtId="0" fontId="85" fillId="40" borderId="11" xfId="0" applyFont="1" applyFill="1" applyBorder="1" applyAlignment="1">
      <alignment horizontal="left" vertical="center" wrapText="1"/>
    </xf>
    <xf numFmtId="2" fontId="17" fillId="40" borderId="11" xfId="41" applyNumberFormat="1" applyFont="1" applyFill="1" applyBorder="1" applyAlignment="1">
      <alignment horizontal="left" vertical="center" wrapText="1"/>
    </xf>
    <xf numFmtId="0" fontId="1" fillId="40" borderId="12" xfId="0" applyFont="1" applyFill="1" applyBorder="1" applyAlignment="1">
      <alignment horizontal="left" vertical="top" wrapText="1"/>
    </xf>
    <xf numFmtId="49" fontId="21" fillId="40" borderId="12" xfId="73" applyNumberFormat="1" applyFont="1" applyFill="1" applyBorder="1" applyAlignment="1">
      <alignment horizontal="justify" vertical="center" wrapText="1"/>
    </xf>
    <xf numFmtId="0" fontId="21" fillId="40" borderId="12" xfId="0" applyFont="1" applyFill="1" applyBorder="1" applyAlignment="1">
      <alignment horizontal="left" vertical="center" wrapText="1"/>
    </xf>
    <xf numFmtId="49" fontId="21" fillId="40" borderId="15" xfId="73" applyNumberFormat="1" applyFont="1" applyFill="1" applyBorder="1" applyAlignment="1">
      <alignment horizontal="justify" vertical="center" wrapText="1"/>
    </xf>
    <xf numFmtId="49" fontId="21" fillId="40" borderId="11" xfId="73" applyNumberFormat="1" applyFont="1" applyFill="1" applyBorder="1" applyAlignment="1">
      <alignment horizontal="justify" vertical="center" wrapText="1"/>
    </xf>
    <xf numFmtId="3" fontId="21" fillId="33" borderId="33" xfId="73" applyNumberFormat="1" applyFont="1" applyFill="1" applyBorder="1" applyAlignment="1">
      <alignment horizontal="center" vertical="center" wrapText="1"/>
    </xf>
    <xf numFmtId="49" fontId="21" fillId="33" borderId="33" xfId="73" applyNumberFormat="1" applyFont="1" applyFill="1" applyBorder="1" applyAlignment="1">
      <alignment horizontal="center" vertical="center"/>
    </xf>
    <xf numFmtId="44" fontId="1" fillId="4" borderId="34" xfId="81" applyNumberFormat="1" applyFont="1" applyFill="1" applyBorder="1" applyAlignment="1">
      <alignment horizontal="center" vertical="center"/>
    </xf>
    <xf numFmtId="44" fontId="15" fillId="35" borderId="34" xfId="81" applyFont="1" applyFill="1" applyBorder="1" applyAlignment="1">
      <alignment horizontal="center" vertical="center" wrapText="1"/>
    </xf>
    <xf numFmtId="9" fontId="15" fillId="35" borderId="34" xfId="70" applyFont="1" applyFill="1" applyBorder="1" applyAlignment="1">
      <alignment horizontal="center" vertical="center" wrapText="1"/>
    </xf>
    <xf numFmtId="0" fontId="14" fillId="0" borderId="0" xfId="66" applyFont="1" applyAlignment="1">
      <alignment horizontal="left" vertical="center" wrapText="1"/>
      <protection/>
    </xf>
    <xf numFmtId="0" fontId="4" fillId="0" borderId="11" xfId="62" applyFont="1" applyBorder="1" applyAlignment="1">
      <alignment horizontal="center" vertical="center" wrapText="1"/>
      <protection/>
    </xf>
    <xf numFmtId="0" fontId="13" fillId="0" borderId="35" xfId="58" applyFont="1" applyBorder="1" applyAlignment="1" quotePrefix="1">
      <alignment horizontal="center" vertical="center" wrapText="1"/>
      <protection/>
    </xf>
    <xf numFmtId="0" fontId="13" fillId="0" borderId="36" xfId="58" applyFont="1" applyBorder="1" applyAlignment="1">
      <alignment horizontal="center" vertical="center" wrapText="1"/>
      <protection/>
    </xf>
    <xf numFmtId="0" fontId="4" fillId="32" borderId="10" xfId="60" applyFont="1" applyFill="1" applyBorder="1" applyAlignment="1">
      <alignment horizontal="center" vertical="center"/>
      <protection/>
    </xf>
    <xf numFmtId="0" fontId="1" fillId="0" borderId="0" xfId="61" applyAlignment="1">
      <alignment wrapText="1"/>
      <protection/>
    </xf>
    <xf numFmtId="0" fontId="0" fillId="0" borderId="0" xfId="0" applyAlignment="1">
      <alignment/>
    </xf>
    <xf numFmtId="0" fontId="4" fillId="0" borderId="11" xfId="63" applyFont="1" applyBorder="1" applyAlignment="1">
      <alignment horizontal="center" vertical="center" wrapText="1"/>
      <protection/>
    </xf>
    <xf numFmtId="0" fontId="13" fillId="0" borderId="35" xfId="59" applyFont="1" applyBorder="1" applyAlignment="1" quotePrefix="1">
      <alignment horizontal="center" vertical="center" wrapText="1"/>
      <protection/>
    </xf>
    <xf numFmtId="0" fontId="13" fillId="0" borderId="36" xfId="59" applyFont="1" applyBorder="1" applyAlignment="1">
      <alignment horizontal="center" vertical="center" wrapText="1"/>
      <protection/>
    </xf>
    <xf numFmtId="0" fontId="4" fillId="32" borderId="10" xfId="60" applyFont="1" applyFill="1" applyBorder="1" applyAlignment="1">
      <alignment horizontal="center" vertical="center"/>
      <protection/>
    </xf>
    <xf numFmtId="0" fontId="52" fillId="4" borderId="11" xfId="63" applyFont="1" applyFill="1" applyBorder="1" applyAlignment="1">
      <alignment horizontal="center" vertical="center" wrapText="1"/>
      <protection/>
    </xf>
    <xf numFmtId="0" fontId="52" fillId="4" borderId="20" xfId="63" applyFont="1" applyFill="1" applyBorder="1" applyAlignment="1">
      <alignment horizontal="center" vertical="center" wrapText="1"/>
      <protection/>
    </xf>
    <xf numFmtId="0" fontId="52" fillId="4" borderId="37" xfId="63" applyFont="1" applyFill="1" applyBorder="1" applyAlignment="1">
      <alignment horizontal="center" vertical="center" wrapText="1"/>
      <protection/>
    </xf>
    <xf numFmtId="0" fontId="52" fillId="4" borderId="21" xfId="63" applyFont="1" applyFill="1" applyBorder="1" applyAlignment="1">
      <alignment horizontal="center" vertical="center" wrapText="1"/>
      <protection/>
    </xf>
    <xf numFmtId="0" fontId="32" fillId="0" borderId="11" xfId="63" applyFont="1" applyBorder="1" applyAlignment="1">
      <alignment horizontal="center" vertical="center" wrapText="1"/>
      <protection/>
    </xf>
    <xf numFmtId="0" fontId="13" fillId="0" borderId="38" xfId="58" applyFont="1" applyBorder="1" applyAlignment="1" quotePrefix="1">
      <alignment horizontal="center" vertical="center" wrapText="1"/>
      <protection/>
    </xf>
    <xf numFmtId="0" fontId="14" fillId="0" borderId="39" xfId="66" applyFont="1" applyBorder="1" applyAlignment="1">
      <alignment horizontal="left" vertical="center" wrapText="1"/>
      <protection/>
    </xf>
    <xf numFmtId="0" fontId="13" fillId="0" borderId="11" xfId="59" applyFont="1" applyBorder="1" applyAlignment="1" quotePrefix="1">
      <alignment horizontal="center" vertical="center" wrapText="1"/>
      <protection/>
    </xf>
    <xf numFmtId="0" fontId="13" fillId="0" borderId="11" xfId="59" applyFont="1" applyBorder="1" applyAlignment="1">
      <alignment horizontal="center" vertical="center" wrapText="1"/>
      <protection/>
    </xf>
    <xf numFmtId="0" fontId="4" fillId="32" borderId="0" xfId="60" applyFont="1" applyFill="1" applyBorder="1" applyAlignment="1">
      <alignment horizontal="center" vertical="center"/>
      <protection/>
    </xf>
    <xf numFmtId="0" fontId="0" fillId="0" borderId="0" xfId="54" applyAlignment="1">
      <alignment/>
      <protection/>
    </xf>
    <xf numFmtId="0" fontId="4" fillId="32" borderId="0" xfId="60" applyFont="1" applyFill="1" applyBorder="1" applyAlignment="1">
      <alignment horizontal="center" vertical="center"/>
      <protection/>
    </xf>
    <xf numFmtId="0" fontId="62" fillId="0" borderId="0" xfId="66" applyFont="1" applyAlignment="1">
      <alignment horizontal="left" vertical="center" wrapText="1"/>
      <protection/>
    </xf>
    <xf numFmtId="0" fontId="32" fillId="0" borderId="11" xfId="62" applyFont="1" applyBorder="1" applyAlignment="1">
      <alignment horizontal="center" vertical="center" wrapText="1"/>
      <protection/>
    </xf>
    <xf numFmtId="0" fontId="58" fillId="0" borderId="38" xfId="58" applyFont="1" applyBorder="1" applyAlignment="1" quotePrefix="1">
      <alignment horizontal="center" vertical="center" wrapText="1"/>
      <protection/>
    </xf>
    <xf numFmtId="0" fontId="58" fillId="0" borderId="36" xfId="58" applyFont="1" applyBorder="1" applyAlignment="1">
      <alignment horizontal="center" vertical="center" wrapText="1"/>
      <protection/>
    </xf>
    <xf numFmtId="0" fontId="32" fillId="32" borderId="0" xfId="60" applyFont="1" applyFill="1" applyBorder="1" applyAlignment="1">
      <alignment horizontal="center" vertical="center"/>
      <protection/>
    </xf>
    <xf numFmtId="0" fontId="52" fillId="0" borderId="0" xfId="61" applyFont="1" applyAlignment="1">
      <alignment wrapText="1"/>
      <protection/>
    </xf>
    <xf numFmtId="0" fontId="52" fillId="0" borderId="0" xfId="0" applyFont="1" applyAlignment="1">
      <alignment/>
    </xf>
    <xf numFmtId="49" fontId="24" fillId="32" borderId="22" xfId="73" applyNumberFormat="1" applyFont="1" applyFill="1" applyBorder="1" applyAlignment="1">
      <alignment horizontal="center" vertical="center"/>
    </xf>
    <xf numFmtId="0" fontId="24" fillId="32" borderId="28" xfId="73" applyNumberFormat="1" applyFont="1" applyFill="1" applyBorder="1" applyAlignment="1">
      <alignment horizontal="center" vertical="center"/>
    </xf>
    <xf numFmtId="49" fontId="24" fillId="32" borderId="12" xfId="73" applyNumberFormat="1" applyFont="1" applyFill="1" applyBorder="1" applyAlignment="1">
      <alignment horizontal="center" vertical="center" wrapText="1"/>
    </xf>
    <xf numFmtId="0" fontId="24" fillId="32" borderId="12" xfId="73" applyNumberFormat="1" applyFont="1" applyFill="1" applyBorder="1" applyAlignment="1">
      <alignment horizontal="center" vertical="center" wrapText="1"/>
    </xf>
    <xf numFmtId="49" fontId="25" fillId="32" borderId="40" xfId="73" applyNumberFormat="1" applyFont="1" applyFill="1" applyBorder="1" applyAlignment="1">
      <alignment horizontal="center" vertical="center" wrapText="1"/>
    </xf>
    <xf numFmtId="0" fontId="26" fillId="32" borderId="41" xfId="73" applyNumberFormat="1" applyFont="1" applyFill="1" applyBorder="1" applyAlignment="1">
      <alignment horizontal="center" vertical="center" wrapText="1"/>
    </xf>
    <xf numFmtId="49" fontId="24" fillId="33" borderId="23" xfId="73" applyNumberFormat="1" applyFont="1" applyFill="1" applyBorder="1" applyAlignment="1">
      <alignment horizontal="left" vertical="center" wrapText="1"/>
    </xf>
    <xf numFmtId="0" fontId="27" fillId="33" borderId="23" xfId="73" applyNumberFormat="1" applyFont="1" applyFill="1" applyBorder="1" applyAlignment="1">
      <alignment horizontal="left" vertical="center" wrapText="1"/>
    </xf>
    <xf numFmtId="49" fontId="24" fillId="32" borderId="42" xfId="73" applyNumberFormat="1" applyFont="1" applyFill="1" applyBorder="1" applyAlignment="1">
      <alignment horizontal="center" vertical="center"/>
    </xf>
    <xf numFmtId="0" fontId="24" fillId="32" borderId="43" xfId="73" applyNumberFormat="1" applyFont="1" applyFill="1" applyBorder="1" applyAlignment="1">
      <alignment horizontal="center" vertical="center"/>
    </xf>
    <xf numFmtId="0" fontId="13" fillId="0" borderId="0" xfId="57" applyFont="1" applyBorder="1" applyAlignment="1" quotePrefix="1">
      <alignment horizontal="center" vertical="center" wrapText="1"/>
      <protection/>
    </xf>
    <xf numFmtId="2" fontId="1" fillId="0" borderId="11" xfId="63" applyNumberFormat="1" applyFont="1" applyBorder="1" applyAlignment="1">
      <alignment horizontal="center" vertical="center"/>
      <protection/>
    </xf>
    <xf numFmtId="1" fontId="1" fillId="35" borderId="11" xfId="63" applyNumberFormat="1" applyFont="1" applyFill="1" applyBorder="1" applyAlignment="1">
      <alignment horizontal="center" vertical="center" wrapText="1"/>
      <protection/>
    </xf>
    <xf numFmtId="0" fontId="15" fillId="40" borderId="11" xfId="0" applyFont="1" applyFill="1" applyBorder="1" applyAlignment="1">
      <alignment horizontal="left" vertical="center" wrapText="1"/>
    </xf>
    <xf numFmtId="0" fontId="15" fillId="40" borderId="11" xfId="66" applyNumberFormat="1" applyFont="1" applyFill="1" applyBorder="1" applyAlignment="1">
      <alignment horizontal="left" vertical="center" wrapText="1"/>
      <protection/>
    </xf>
    <xf numFmtId="2" fontId="18" fillId="40" borderId="19" xfId="41" applyNumberFormat="1" applyFont="1" applyFill="1" applyBorder="1" applyAlignment="1">
      <alignment horizontal="left" vertical="center" wrapText="1"/>
    </xf>
    <xf numFmtId="1" fontId="18" fillId="40" borderId="44" xfId="41" applyNumberFormat="1" applyFont="1" applyFill="1" applyBorder="1" applyAlignment="1">
      <alignment horizontal="center" vertical="center" wrapText="1"/>
    </xf>
    <xf numFmtId="0" fontId="1" fillId="40" borderId="34" xfId="62" applyFont="1" applyFill="1" applyBorder="1" applyAlignment="1">
      <alignment horizontal="center" vertical="center"/>
      <protection/>
    </xf>
    <xf numFmtId="0" fontId="1" fillId="40" borderId="34" xfId="62" applyFont="1" applyFill="1" applyBorder="1" applyAlignment="1">
      <alignment horizontal="center" vertical="center"/>
      <protection/>
    </xf>
    <xf numFmtId="44" fontId="15" fillId="40" borderId="34" xfId="81" applyFont="1" applyFill="1" applyBorder="1" applyAlignment="1">
      <alignment horizontal="center" vertical="center" wrapText="1"/>
    </xf>
    <xf numFmtId="44" fontId="1" fillId="40" borderId="34" xfId="81" applyNumberFormat="1" applyFont="1" applyFill="1" applyBorder="1" applyAlignment="1">
      <alignment horizontal="center" vertical="center"/>
    </xf>
    <xf numFmtId="44" fontId="1" fillId="40" borderId="34" xfId="81" applyNumberFormat="1" applyFont="1" applyFill="1" applyBorder="1" applyAlignment="1">
      <alignment horizontal="right" vertical="center"/>
    </xf>
    <xf numFmtId="1" fontId="1" fillId="40" borderId="34" xfId="62" applyNumberFormat="1" applyFont="1" applyFill="1" applyBorder="1" applyAlignment="1">
      <alignment horizontal="center" vertical="center"/>
      <protection/>
    </xf>
    <xf numFmtId="0" fontId="13" fillId="40" borderId="34" xfId="58" applyFont="1" applyFill="1" applyBorder="1" applyAlignment="1" quotePrefix="1">
      <alignment horizontal="center" vertical="center" wrapText="1"/>
      <protection/>
    </xf>
    <xf numFmtId="2" fontId="17" fillId="40" borderId="11" xfId="41" applyNumberFormat="1" applyFont="1" applyFill="1" applyBorder="1" applyAlignment="1">
      <alignment vertical="center" wrapText="1"/>
    </xf>
    <xf numFmtId="0" fontId="28" fillId="0" borderId="11" xfId="59" applyFont="1" applyBorder="1" applyAlignment="1" quotePrefix="1">
      <alignment horizontal="center" vertical="center" wrapText="1"/>
      <protection/>
    </xf>
  </cellXfs>
  <cellStyles count="7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efault" xfId="41"/>
    <cellStyle name="Dobry" xfId="42"/>
    <cellStyle name="Comma" xfId="43"/>
    <cellStyle name="Comma [0]"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 3" xfId="53"/>
    <cellStyle name="Normalny 2" xfId="54"/>
    <cellStyle name="Normalny 3" xfId="55"/>
    <cellStyle name="Normalny_Arkusz11" xfId="56"/>
    <cellStyle name="Normalny_Arkusz11 2" xfId="57"/>
    <cellStyle name="Normalny_Arkusz13" xfId="58"/>
    <cellStyle name="Normalny_Arkusz13 2" xfId="59"/>
    <cellStyle name="Normalny_Arkusz5" xfId="60"/>
    <cellStyle name="Normalny_Arkusz9" xfId="61"/>
    <cellStyle name="Normalny_kardiowert_w2-zal2" xfId="62"/>
    <cellStyle name="Normalny_kardiowert_w2-zal2 2" xfId="63"/>
    <cellStyle name="Normalny_pak. nr 1, 2009" xfId="64"/>
    <cellStyle name="Normalny_pak. nr 1, 2009 2" xfId="65"/>
    <cellStyle name="Normalny_Przedmiot zamówienia - załącznik2" xfId="66"/>
    <cellStyle name="Obliczenia" xfId="67"/>
    <cellStyle name="Followed Hyperlink" xfId="68"/>
    <cellStyle name="Procent 2" xfId="69"/>
    <cellStyle name="Percent" xfId="70"/>
    <cellStyle name="Procentowy 2" xfId="71"/>
    <cellStyle name="Standardowy 2" xfId="72"/>
    <cellStyle name="Standardowy 3" xfId="73"/>
    <cellStyle name="Suma" xfId="74"/>
    <cellStyle name="Tekst objaśnienia" xfId="75"/>
    <cellStyle name="Tekst ostrzeżenia" xfId="76"/>
    <cellStyle name="Tytuł" xfId="77"/>
    <cellStyle name="Uwaga" xfId="78"/>
    <cellStyle name="Walutowe 2" xfId="79"/>
    <cellStyle name="Walutowe 3" xfId="80"/>
    <cellStyle name="Currency" xfId="81"/>
    <cellStyle name="Currency [0]" xfId="82"/>
    <cellStyle name="Walutowy 2" xfId="83"/>
    <cellStyle name="Zły"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4"/>
  <sheetViews>
    <sheetView tabSelected="1" view="pageBreakPreview" zoomScale="112" zoomScaleNormal="75" zoomScaleSheetLayoutView="112" zoomScalePageLayoutView="70" workbookViewId="0" topLeftCell="A1">
      <selection activeCell="N11" sqref="N11"/>
    </sheetView>
  </sheetViews>
  <sheetFormatPr defaultColWidth="11.375" defaultRowHeight="12.75"/>
  <cols>
    <col min="1" max="1" width="8.25390625" style="8" customWidth="1"/>
    <col min="2" max="2" width="39.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44" t="s">
        <v>246</v>
      </c>
      <c r="B1" s="344"/>
      <c r="C1" s="344"/>
      <c r="D1" s="344"/>
      <c r="E1" s="344"/>
      <c r="F1" s="344"/>
      <c r="G1" s="344"/>
      <c r="H1" s="344"/>
      <c r="I1" s="344"/>
      <c r="J1" s="344"/>
    </row>
    <row r="2" spans="1:11" s="11" customFormat="1" ht="52.5" customHeight="1">
      <c r="A2" s="345" t="s">
        <v>0</v>
      </c>
      <c r="B2" s="345"/>
      <c r="C2" s="9" t="s">
        <v>6</v>
      </c>
      <c r="D2" s="9" t="s">
        <v>1</v>
      </c>
      <c r="E2" s="10" t="s">
        <v>7</v>
      </c>
      <c r="F2" s="9" t="s">
        <v>2</v>
      </c>
      <c r="G2" s="9" t="s">
        <v>8</v>
      </c>
      <c r="H2" s="9" t="s">
        <v>3</v>
      </c>
      <c r="I2" s="9" t="s">
        <v>9</v>
      </c>
      <c r="J2" s="9" t="s">
        <v>4</v>
      </c>
      <c r="K2" s="49" t="s">
        <v>26</v>
      </c>
    </row>
    <row r="3" spans="1:11" s="25" customFormat="1" ht="13.5" customHeight="1">
      <c r="A3" s="346" t="s">
        <v>13</v>
      </c>
      <c r="B3" s="347"/>
      <c r="C3" s="26" t="s">
        <v>14</v>
      </c>
      <c r="D3" s="27" t="s">
        <v>15</v>
      </c>
      <c r="E3" s="28" t="s">
        <v>16</v>
      </c>
      <c r="F3" s="28" t="s">
        <v>17</v>
      </c>
      <c r="G3" s="29" t="s">
        <v>18</v>
      </c>
      <c r="H3" s="30" t="s">
        <v>19</v>
      </c>
      <c r="I3" s="31">
        <v>8</v>
      </c>
      <c r="J3" s="32" t="s">
        <v>21</v>
      </c>
      <c r="K3" s="50">
        <v>11</v>
      </c>
    </row>
    <row r="4" spans="1:11" s="25" customFormat="1" ht="120">
      <c r="A4" s="68">
        <v>1</v>
      </c>
      <c r="B4" s="159" t="s">
        <v>169</v>
      </c>
      <c r="C4" s="72">
        <v>200</v>
      </c>
      <c r="D4" s="12" t="s">
        <v>5</v>
      </c>
      <c r="E4" s="13"/>
      <c r="F4" s="52"/>
      <c r="G4" s="42">
        <f>ROUND(F4*(1+(I4/100)),2)</f>
        <v>0</v>
      </c>
      <c r="H4" s="43">
        <f>C4*F4</f>
        <v>0</v>
      </c>
      <c r="I4" s="219">
        <v>8</v>
      </c>
      <c r="J4" s="43">
        <f>H4+H4*I4/100</f>
        <v>0</v>
      </c>
      <c r="K4" s="51"/>
    </row>
    <row r="5" spans="1:11" s="25" customFormat="1" ht="84">
      <c r="A5" s="68">
        <v>2</v>
      </c>
      <c r="B5" s="84" t="s">
        <v>170</v>
      </c>
      <c r="C5" s="72">
        <v>100</v>
      </c>
      <c r="D5" s="12" t="s">
        <v>5</v>
      </c>
      <c r="E5" s="13"/>
      <c r="F5" s="52"/>
      <c r="G5" s="42">
        <f>ROUND(F5*(1+(I5/100)),2)</f>
        <v>0</v>
      </c>
      <c r="H5" s="43">
        <f>C5*F5</f>
        <v>0</v>
      </c>
      <c r="I5" s="219">
        <v>8</v>
      </c>
      <c r="J5" s="43">
        <f>H5+H5*I5/100</f>
        <v>0</v>
      </c>
      <c r="K5" s="51"/>
    </row>
    <row r="6" spans="1:11" s="25" customFormat="1" ht="102">
      <c r="A6" s="68">
        <v>3</v>
      </c>
      <c r="B6" s="160" t="s">
        <v>171</v>
      </c>
      <c r="C6" s="72">
        <v>100</v>
      </c>
      <c r="D6" s="85" t="s">
        <v>5</v>
      </c>
      <c r="E6" s="13"/>
      <c r="F6" s="52"/>
      <c r="G6" s="42">
        <f aca="true" t="shared" si="0" ref="G6:G11">ROUND(F6*(1+(I6/100)),2)</f>
        <v>0</v>
      </c>
      <c r="H6" s="43">
        <f aca="true" t="shared" si="1" ref="H6:H11">C6*F6</f>
        <v>0</v>
      </c>
      <c r="I6" s="219">
        <v>8</v>
      </c>
      <c r="J6" s="43">
        <f aca="true" t="shared" si="2" ref="J6:J11">H6+H6*I6/100</f>
        <v>0</v>
      </c>
      <c r="K6" s="51"/>
    </row>
    <row r="7" spans="1:11" s="25" customFormat="1" ht="96">
      <c r="A7" s="68">
        <v>4</v>
      </c>
      <c r="B7" s="84" t="s">
        <v>172</v>
      </c>
      <c r="C7" s="72">
        <v>100</v>
      </c>
      <c r="D7" s="85" t="s">
        <v>116</v>
      </c>
      <c r="E7" s="13"/>
      <c r="F7" s="52"/>
      <c r="G7" s="42">
        <f t="shared" si="0"/>
        <v>0</v>
      </c>
      <c r="H7" s="43">
        <f t="shared" si="1"/>
        <v>0</v>
      </c>
      <c r="I7" s="219">
        <v>8</v>
      </c>
      <c r="J7" s="43">
        <f t="shared" si="2"/>
        <v>0</v>
      </c>
      <c r="K7" s="51"/>
    </row>
    <row r="8" spans="1:11" s="25" customFormat="1" ht="96">
      <c r="A8" s="68">
        <v>5</v>
      </c>
      <c r="B8" s="86" t="s">
        <v>173</v>
      </c>
      <c r="C8" s="72">
        <v>50</v>
      </c>
      <c r="D8" s="85" t="s">
        <v>116</v>
      </c>
      <c r="E8" s="13"/>
      <c r="F8" s="52"/>
      <c r="G8" s="42">
        <f t="shared" si="0"/>
        <v>0</v>
      </c>
      <c r="H8" s="43">
        <f t="shared" si="1"/>
        <v>0</v>
      </c>
      <c r="I8" s="219">
        <v>8</v>
      </c>
      <c r="J8" s="43">
        <f t="shared" si="2"/>
        <v>0</v>
      </c>
      <c r="K8" s="51"/>
    </row>
    <row r="9" spans="1:11" s="25" customFormat="1" ht="27.75" customHeight="1">
      <c r="A9" s="309">
        <v>6</v>
      </c>
      <c r="B9" s="327" t="s">
        <v>276</v>
      </c>
      <c r="C9" s="324"/>
      <c r="D9" s="317"/>
      <c r="E9" s="317"/>
      <c r="F9" s="318"/>
      <c r="G9" s="319"/>
      <c r="H9" s="320"/>
      <c r="I9" s="321"/>
      <c r="J9" s="320"/>
      <c r="K9" s="322"/>
    </row>
    <row r="10" spans="1:11" s="25" customFormat="1" ht="27.75" customHeight="1">
      <c r="A10" s="328">
        <v>7</v>
      </c>
      <c r="B10" s="327" t="s">
        <v>302</v>
      </c>
      <c r="C10" s="324"/>
      <c r="D10" s="317"/>
      <c r="E10" s="317"/>
      <c r="F10" s="318"/>
      <c r="G10" s="319"/>
      <c r="H10" s="320"/>
      <c r="I10" s="321"/>
      <c r="J10" s="320"/>
      <c r="K10" s="322"/>
    </row>
    <row r="11" spans="1:11" s="25" customFormat="1" ht="89.25">
      <c r="A11" s="68">
        <v>8</v>
      </c>
      <c r="B11" s="79" t="s">
        <v>177</v>
      </c>
      <c r="C11" s="72">
        <v>20</v>
      </c>
      <c r="D11" s="12" t="s">
        <v>5</v>
      </c>
      <c r="E11" s="13"/>
      <c r="F11" s="52"/>
      <c r="G11" s="42">
        <f t="shared" si="0"/>
        <v>0</v>
      </c>
      <c r="H11" s="43">
        <f t="shared" si="1"/>
        <v>0</v>
      </c>
      <c r="I11" s="219">
        <v>8</v>
      </c>
      <c r="J11" s="43">
        <f t="shared" si="2"/>
        <v>0</v>
      </c>
      <c r="K11" s="51"/>
    </row>
    <row r="12" spans="1:11" s="25" customFormat="1" ht="12.75">
      <c r="A12" s="3"/>
      <c r="B12" s="3"/>
      <c r="C12" s="4"/>
      <c r="D12" s="1"/>
      <c r="E12" s="5"/>
      <c r="F12" s="348" t="s">
        <v>11</v>
      </c>
      <c r="G12" s="348"/>
      <c r="H12" s="6">
        <f>SUM(H4:H11)</f>
        <v>0</v>
      </c>
      <c r="I12" s="5"/>
      <c r="J12" s="6">
        <f>SUM(J4:J11)</f>
        <v>0</v>
      </c>
      <c r="K12" s="8"/>
    </row>
    <row r="13" spans="1:7" ht="12.75">
      <c r="A13" s="14" t="s">
        <v>10</v>
      </c>
      <c r="F13" s="15"/>
      <c r="G13" s="22"/>
    </row>
    <row r="14" spans="1:6" ht="12.75">
      <c r="A14" s="14"/>
      <c r="F14" s="15"/>
    </row>
    <row r="15" spans="1:10" ht="14.25" customHeight="1">
      <c r="A15" s="35"/>
      <c r="B15" s="36"/>
      <c r="C15" s="37"/>
      <c r="D15" s="37"/>
      <c r="E15" s="37"/>
      <c r="F15" s="38"/>
      <c r="G15" s="40"/>
      <c r="H15" s="40"/>
      <c r="I15" s="40"/>
      <c r="J15" s="39"/>
    </row>
    <row r="16" spans="1:10" s="14" customFormat="1" ht="19.5" customHeight="1">
      <c r="A16" s="19" t="s">
        <v>242</v>
      </c>
      <c r="B16" s="20"/>
      <c r="C16" s="20"/>
      <c r="D16" s="20"/>
      <c r="E16" s="20"/>
      <c r="F16" s="16"/>
      <c r="I16" s="17"/>
      <c r="J16" s="17"/>
    </row>
    <row r="17" spans="5:10" s="14" customFormat="1" ht="12.75" customHeight="1">
      <c r="E17" s="18"/>
      <c r="F17" s="20"/>
      <c r="G17" s="21"/>
      <c r="H17" s="17"/>
      <c r="I17" s="17"/>
      <c r="J17" s="17"/>
    </row>
    <row r="18" spans="1:10" s="14" customFormat="1" ht="40.5" customHeight="1">
      <c r="A18" s="349" t="s">
        <v>22</v>
      </c>
      <c r="B18" s="350"/>
      <c r="C18" s="350"/>
      <c r="D18" s="350"/>
      <c r="E18" s="350"/>
      <c r="F18" s="350"/>
      <c r="G18" s="350"/>
      <c r="H18" s="350"/>
      <c r="I18" s="350"/>
      <c r="J18" s="350"/>
    </row>
    <row r="19" spans="1:10" s="14" customFormat="1" ht="16.5" customHeight="1">
      <c r="A19" s="33"/>
      <c r="B19" s="34"/>
      <c r="C19" s="34"/>
      <c r="D19" s="34"/>
      <c r="E19" s="34"/>
      <c r="F19" s="34"/>
      <c r="G19" s="34"/>
      <c r="H19" s="34"/>
      <c r="I19" s="34"/>
      <c r="J19" s="34"/>
    </row>
    <row r="20" spans="1:10" s="14" customFormat="1" ht="12.75" customHeight="1">
      <c r="A20" s="23" t="s">
        <v>12</v>
      </c>
      <c r="E20" s="18"/>
      <c r="F20" s="18"/>
      <c r="G20" s="18"/>
      <c r="H20" s="18"/>
      <c r="I20" s="18"/>
      <c r="J20" s="18"/>
    </row>
    <row r="21" spans="1:10" s="14" customFormat="1" ht="12.75" customHeight="1">
      <c r="A21" s="23"/>
      <c r="E21" s="18"/>
      <c r="F21" s="18"/>
      <c r="G21" s="18"/>
      <c r="H21" s="18"/>
      <c r="I21" s="18"/>
      <c r="J21" s="18"/>
    </row>
    <row r="22" spans="5:10" s="14" customFormat="1" ht="12.75" customHeight="1">
      <c r="E22" s="18"/>
      <c r="F22" s="18"/>
      <c r="G22" s="18"/>
      <c r="H22" s="18"/>
      <c r="I22" s="18"/>
      <c r="J22" s="18"/>
    </row>
    <row r="23" spans="6:10" ht="12.75">
      <c r="F23" s="18"/>
      <c r="G23" s="18"/>
      <c r="H23" s="18" t="s">
        <v>24</v>
      </c>
      <c r="I23" s="18"/>
      <c r="J23" s="18"/>
    </row>
    <row r="24" ht="12.75">
      <c r="H24" s="24" t="s">
        <v>23</v>
      </c>
    </row>
    <row r="30" spans="1:10" s="14" customFormat="1" ht="40.5" customHeight="1">
      <c r="A30" s="8"/>
      <c r="B30" s="8"/>
      <c r="C30" s="8"/>
      <c r="D30" s="8"/>
      <c r="E30" s="7"/>
      <c r="F30" s="7"/>
      <c r="G30" s="7"/>
      <c r="H30" s="7"/>
      <c r="I30" s="7"/>
      <c r="J30" s="7"/>
    </row>
    <row r="31" spans="1:10" s="14" customFormat="1" ht="16.5" customHeight="1">
      <c r="A31" s="8"/>
      <c r="B31" s="8"/>
      <c r="C31" s="8"/>
      <c r="D31" s="8"/>
      <c r="E31" s="7"/>
      <c r="F31" s="7"/>
      <c r="G31" s="7"/>
      <c r="H31" s="7"/>
      <c r="I31" s="7"/>
      <c r="J31" s="7"/>
    </row>
    <row r="32" spans="1:10" s="14" customFormat="1" ht="12.75" customHeight="1">
      <c r="A32" s="8"/>
      <c r="B32" s="8"/>
      <c r="C32" s="8"/>
      <c r="D32" s="8"/>
      <c r="E32" s="7"/>
      <c r="F32" s="7"/>
      <c r="G32" s="7"/>
      <c r="H32" s="7"/>
      <c r="I32" s="7"/>
      <c r="J32" s="7"/>
    </row>
    <row r="33" spans="1:10" s="14" customFormat="1" ht="12.75" customHeight="1">
      <c r="A33" s="8"/>
      <c r="B33" s="8"/>
      <c r="C33" s="8"/>
      <c r="D33" s="8"/>
      <c r="E33" s="7"/>
      <c r="F33" s="7"/>
      <c r="G33" s="7"/>
      <c r="H33" s="7"/>
      <c r="I33" s="7"/>
      <c r="J33" s="7"/>
    </row>
    <row r="34" spans="1:10" s="14" customFormat="1" ht="12.75" customHeight="1">
      <c r="A34" s="8"/>
      <c r="B34" s="8"/>
      <c r="C34" s="8"/>
      <c r="D34" s="8"/>
      <c r="E34" s="7"/>
      <c r="F34" s="7"/>
      <c r="G34" s="7"/>
      <c r="H34" s="7"/>
      <c r="I34" s="7"/>
      <c r="J34" s="7"/>
    </row>
  </sheetData>
  <sheetProtection/>
  <mergeCells count="5">
    <mergeCell ref="A1:J1"/>
    <mergeCell ref="A2:B2"/>
    <mergeCell ref="A3:B3"/>
    <mergeCell ref="F12:G12"/>
    <mergeCell ref="A18:J18"/>
  </mergeCells>
  <printOptions/>
  <pageMargins left="0.7" right="0.7" top="0.75" bottom="0.75" header="0.3" footer="0.3"/>
  <pageSetup fitToHeight="0" orientation="landscape" paperSize="9" scale="83" r:id="rId1"/>
  <headerFooter alignWithMargins="0">
    <oddHeader>&amp;LZP/29/2018&amp;CFormularz asortymentowo-ilościowo-cenowo&amp;RZałącznik nr 2</oddHeader>
  </headerFooter>
  <rowBreaks count="1" manualBreakCount="1">
    <brk id="7" max="255" man="1"/>
  </rowBreaks>
</worksheet>
</file>

<file path=xl/worksheets/sheet10.xml><?xml version="1.0" encoding="utf-8"?>
<worksheet xmlns="http://schemas.openxmlformats.org/spreadsheetml/2006/main" xmlns:r="http://schemas.openxmlformats.org/officeDocument/2006/relationships">
  <dimension ref="A1:L52"/>
  <sheetViews>
    <sheetView view="pageBreakPreview" zoomScale="40" zoomScaleNormal="60" zoomScaleSheetLayoutView="40" workbookViewId="0" topLeftCell="A19">
      <selection activeCell="S23" sqref="S23"/>
    </sheetView>
  </sheetViews>
  <sheetFormatPr defaultColWidth="11.375" defaultRowHeight="12.75"/>
  <cols>
    <col min="1" max="1" width="8.25390625" style="8" customWidth="1"/>
    <col min="2" max="2" width="37.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44" t="s">
        <v>57</v>
      </c>
      <c r="B1" s="344"/>
      <c r="C1" s="344"/>
      <c r="D1" s="344"/>
      <c r="E1" s="344"/>
      <c r="F1" s="344"/>
      <c r="G1" s="344"/>
      <c r="H1" s="344"/>
      <c r="I1" s="344"/>
      <c r="J1" s="344"/>
    </row>
    <row r="2" spans="1:11" s="11" customFormat="1" ht="52.5" customHeight="1">
      <c r="A2" s="345" t="s">
        <v>0</v>
      </c>
      <c r="B2" s="345"/>
      <c r="C2" s="9" t="s">
        <v>6</v>
      </c>
      <c r="D2" s="9" t="s">
        <v>1</v>
      </c>
      <c r="E2" s="10" t="s">
        <v>7</v>
      </c>
      <c r="F2" s="9" t="s">
        <v>2</v>
      </c>
      <c r="G2" s="9" t="s">
        <v>8</v>
      </c>
      <c r="H2" s="9" t="s">
        <v>3</v>
      </c>
      <c r="I2" s="9" t="s">
        <v>9</v>
      </c>
      <c r="J2" s="9" t="s">
        <v>4</v>
      </c>
      <c r="K2" s="49" t="s">
        <v>26</v>
      </c>
    </row>
    <row r="3" spans="1:11" s="25" customFormat="1" ht="13.5" customHeight="1">
      <c r="A3" s="346" t="s">
        <v>13</v>
      </c>
      <c r="B3" s="347"/>
      <c r="C3" s="26" t="s">
        <v>14</v>
      </c>
      <c r="D3" s="27" t="s">
        <v>15</v>
      </c>
      <c r="E3" s="28" t="s">
        <v>16</v>
      </c>
      <c r="F3" s="28" t="s">
        <v>17</v>
      </c>
      <c r="G3" s="29" t="s">
        <v>18</v>
      </c>
      <c r="H3" s="30" t="s">
        <v>19</v>
      </c>
      <c r="I3" s="31" t="s">
        <v>20</v>
      </c>
      <c r="J3" s="32" t="s">
        <v>21</v>
      </c>
      <c r="K3" s="50">
        <v>10</v>
      </c>
    </row>
    <row r="4" spans="1:11" s="25" customFormat="1" ht="54" customHeight="1">
      <c r="A4" s="63">
        <v>1</v>
      </c>
      <c r="B4" s="65" t="s">
        <v>80</v>
      </c>
      <c r="C4" s="64">
        <v>500</v>
      </c>
      <c r="D4" s="12" t="s">
        <v>5</v>
      </c>
      <c r="E4" s="13"/>
      <c r="F4" s="52"/>
      <c r="G4" s="42">
        <f aca="true" t="shared" si="0" ref="G4:G25">ROUND(F4*(1+(I4/100)),2)</f>
        <v>0</v>
      </c>
      <c r="H4" s="43">
        <f aca="true" t="shared" si="1" ref="H4:H25">C4*F4</f>
        <v>0</v>
      </c>
      <c r="I4" s="219">
        <v>8</v>
      </c>
      <c r="J4" s="43">
        <f aca="true" t="shared" si="2" ref="J4:J25">H4+H4*I4/100</f>
        <v>0</v>
      </c>
      <c r="K4" s="51"/>
    </row>
    <row r="5" spans="1:11" s="25" customFormat="1" ht="84">
      <c r="A5" s="63">
        <v>2</v>
      </c>
      <c r="B5" s="65" t="s">
        <v>58</v>
      </c>
      <c r="C5" s="64">
        <v>5000</v>
      </c>
      <c r="D5" s="12" t="s">
        <v>5</v>
      </c>
      <c r="E5" s="13"/>
      <c r="F5" s="52"/>
      <c r="G5" s="42">
        <f t="shared" si="0"/>
        <v>0</v>
      </c>
      <c r="H5" s="43">
        <f t="shared" si="1"/>
        <v>0</v>
      </c>
      <c r="I5" s="219">
        <v>8</v>
      </c>
      <c r="J5" s="43">
        <f t="shared" si="2"/>
        <v>0</v>
      </c>
      <c r="K5" s="51"/>
    </row>
    <row r="6" spans="1:11" s="25" customFormat="1" ht="96">
      <c r="A6" s="63">
        <v>3</v>
      </c>
      <c r="B6" s="66" t="s">
        <v>59</v>
      </c>
      <c r="C6" s="64">
        <v>1000</v>
      </c>
      <c r="D6" s="12" t="s">
        <v>5</v>
      </c>
      <c r="E6" s="13"/>
      <c r="F6" s="52"/>
      <c r="G6" s="42">
        <f t="shared" si="0"/>
        <v>0</v>
      </c>
      <c r="H6" s="43">
        <f t="shared" si="1"/>
        <v>0</v>
      </c>
      <c r="I6" s="219">
        <v>8</v>
      </c>
      <c r="J6" s="43">
        <f t="shared" si="2"/>
        <v>0</v>
      </c>
      <c r="K6" s="51"/>
    </row>
    <row r="7" spans="1:11" s="25" customFormat="1" ht="19.5" customHeight="1">
      <c r="A7" s="309"/>
      <c r="B7" s="314" t="s">
        <v>272</v>
      </c>
      <c r="C7" s="315"/>
      <c r="D7" s="316"/>
      <c r="E7" s="317"/>
      <c r="F7" s="318"/>
      <c r="G7" s="319"/>
      <c r="H7" s="320"/>
      <c r="I7" s="321"/>
      <c r="J7" s="320"/>
      <c r="K7" s="322"/>
    </row>
    <row r="8" spans="1:11" s="25" customFormat="1" ht="31.5" customHeight="1">
      <c r="A8" s="63">
        <v>4</v>
      </c>
      <c r="B8" s="66" t="s">
        <v>60</v>
      </c>
      <c r="C8" s="64">
        <v>400</v>
      </c>
      <c r="D8" s="12" t="s">
        <v>5</v>
      </c>
      <c r="E8" s="13"/>
      <c r="F8" s="52"/>
      <c r="G8" s="42">
        <f t="shared" si="0"/>
        <v>0</v>
      </c>
      <c r="H8" s="43">
        <f t="shared" si="1"/>
        <v>0</v>
      </c>
      <c r="I8" s="219">
        <v>8</v>
      </c>
      <c r="J8" s="43">
        <f t="shared" si="2"/>
        <v>0</v>
      </c>
      <c r="K8" s="51"/>
    </row>
    <row r="9" spans="1:11" s="25" customFormat="1" ht="161.25" customHeight="1">
      <c r="A9" s="63">
        <v>5</v>
      </c>
      <c r="B9" s="66" t="s">
        <v>61</v>
      </c>
      <c r="C9" s="64">
        <v>5000</v>
      </c>
      <c r="D9" s="12" t="s">
        <v>5</v>
      </c>
      <c r="E9" s="13"/>
      <c r="F9" s="52"/>
      <c r="G9" s="42">
        <f t="shared" si="0"/>
        <v>0</v>
      </c>
      <c r="H9" s="43">
        <f t="shared" si="1"/>
        <v>0</v>
      </c>
      <c r="I9" s="219">
        <v>8</v>
      </c>
      <c r="J9" s="43">
        <f t="shared" si="2"/>
        <v>0</v>
      </c>
      <c r="K9" s="51"/>
    </row>
    <row r="10" spans="1:11" s="25" customFormat="1" ht="130.5" customHeight="1">
      <c r="A10" s="63">
        <v>6</v>
      </c>
      <c r="B10" s="65" t="s">
        <v>62</v>
      </c>
      <c r="C10" s="64">
        <v>300</v>
      </c>
      <c r="D10" s="12" t="s">
        <v>5</v>
      </c>
      <c r="E10" s="13"/>
      <c r="F10" s="52"/>
      <c r="G10" s="42">
        <f t="shared" si="0"/>
        <v>0</v>
      </c>
      <c r="H10" s="43">
        <f t="shared" si="1"/>
        <v>0</v>
      </c>
      <c r="I10" s="219">
        <v>8</v>
      </c>
      <c r="J10" s="43">
        <f t="shared" si="2"/>
        <v>0</v>
      </c>
      <c r="K10" s="51"/>
    </row>
    <row r="11" spans="1:11" s="25" customFormat="1" ht="140.25" customHeight="1">
      <c r="A11" s="63">
        <v>7</v>
      </c>
      <c r="B11" s="67" t="s">
        <v>63</v>
      </c>
      <c r="C11" s="64">
        <v>400</v>
      </c>
      <c r="D11" s="12" t="s">
        <v>5</v>
      </c>
      <c r="E11" s="13"/>
      <c r="F11" s="52"/>
      <c r="G11" s="42">
        <f t="shared" si="0"/>
        <v>0</v>
      </c>
      <c r="H11" s="43">
        <f t="shared" si="1"/>
        <v>0</v>
      </c>
      <c r="I11" s="219">
        <v>8</v>
      </c>
      <c r="J11" s="43">
        <f t="shared" si="2"/>
        <v>0</v>
      </c>
      <c r="K11" s="51"/>
    </row>
    <row r="12" spans="1:11" s="11" customFormat="1" ht="154.5" customHeight="1">
      <c r="A12" s="63">
        <v>8</v>
      </c>
      <c r="B12" s="67" t="s">
        <v>64</v>
      </c>
      <c r="C12" s="64">
        <v>100</v>
      </c>
      <c r="D12" s="12" t="s">
        <v>5</v>
      </c>
      <c r="E12" s="13"/>
      <c r="F12" s="52"/>
      <c r="G12" s="42">
        <f t="shared" si="0"/>
        <v>0</v>
      </c>
      <c r="H12" s="43">
        <f t="shared" si="1"/>
        <v>0</v>
      </c>
      <c r="I12" s="219">
        <v>8</v>
      </c>
      <c r="J12" s="43">
        <f t="shared" si="2"/>
        <v>0</v>
      </c>
      <c r="K12" s="51"/>
    </row>
    <row r="13" spans="1:11" s="11" customFormat="1" ht="168" customHeight="1">
      <c r="A13" s="63">
        <v>9</v>
      </c>
      <c r="B13" s="67" t="s">
        <v>65</v>
      </c>
      <c r="C13" s="64">
        <v>100</v>
      </c>
      <c r="D13" s="12" t="s">
        <v>5</v>
      </c>
      <c r="E13" s="13"/>
      <c r="F13" s="52"/>
      <c r="G13" s="42">
        <f t="shared" si="0"/>
        <v>0</v>
      </c>
      <c r="H13" s="43">
        <f t="shared" si="1"/>
        <v>0</v>
      </c>
      <c r="I13" s="219">
        <v>8</v>
      </c>
      <c r="J13" s="43">
        <f t="shared" si="2"/>
        <v>0</v>
      </c>
      <c r="K13" s="51"/>
    </row>
    <row r="14" spans="1:11" s="11" customFormat="1" ht="99" customHeight="1">
      <c r="A14" s="63">
        <v>10</v>
      </c>
      <c r="B14" s="65" t="s">
        <v>66</v>
      </c>
      <c r="C14" s="64">
        <v>100</v>
      </c>
      <c r="D14" s="12" t="s">
        <v>5</v>
      </c>
      <c r="E14" s="13"/>
      <c r="F14" s="52"/>
      <c r="G14" s="42">
        <f t="shared" si="0"/>
        <v>0</v>
      </c>
      <c r="H14" s="43">
        <f t="shared" si="1"/>
        <v>0</v>
      </c>
      <c r="I14" s="219">
        <v>8</v>
      </c>
      <c r="J14" s="43">
        <f t="shared" si="2"/>
        <v>0</v>
      </c>
      <c r="K14" s="51"/>
    </row>
    <row r="15" spans="1:11" s="11" customFormat="1" ht="36">
      <c r="A15" s="63">
        <v>11</v>
      </c>
      <c r="B15" s="65" t="s">
        <v>67</v>
      </c>
      <c r="C15" s="64">
        <v>200</v>
      </c>
      <c r="D15" s="12" t="s">
        <v>5</v>
      </c>
      <c r="E15" s="13"/>
      <c r="F15" s="52"/>
      <c r="G15" s="42">
        <f t="shared" si="0"/>
        <v>0</v>
      </c>
      <c r="H15" s="43">
        <f t="shared" si="1"/>
        <v>0</v>
      </c>
      <c r="I15" s="219">
        <v>8</v>
      </c>
      <c r="J15" s="43">
        <f t="shared" si="2"/>
        <v>0</v>
      </c>
      <c r="K15" s="51"/>
    </row>
    <row r="16" spans="1:11" s="11" customFormat="1" ht="138.75" customHeight="1">
      <c r="A16" s="63">
        <v>12</v>
      </c>
      <c r="B16" s="65" t="s">
        <v>68</v>
      </c>
      <c r="C16" s="64">
        <v>50</v>
      </c>
      <c r="D16" s="12" t="s">
        <v>5</v>
      </c>
      <c r="E16" s="13"/>
      <c r="F16" s="52"/>
      <c r="G16" s="42">
        <f t="shared" si="0"/>
        <v>0</v>
      </c>
      <c r="H16" s="43">
        <f t="shared" si="1"/>
        <v>0</v>
      </c>
      <c r="I16" s="219">
        <v>8</v>
      </c>
      <c r="J16" s="43">
        <f t="shared" si="2"/>
        <v>0</v>
      </c>
      <c r="K16" s="51"/>
    </row>
    <row r="17" spans="1:11" s="11" customFormat="1" ht="207.75" customHeight="1">
      <c r="A17" s="63">
        <v>13</v>
      </c>
      <c r="B17" s="67" t="s">
        <v>69</v>
      </c>
      <c r="C17" s="64">
        <v>20</v>
      </c>
      <c r="D17" s="12" t="s">
        <v>5</v>
      </c>
      <c r="E17" s="13"/>
      <c r="F17" s="52"/>
      <c r="G17" s="42">
        <f t="shared" si="0"/>
        <v>0</v>
      </c>
      <c r="H17" s="43">
        <f t="shared" si="1"/>
        <v>0</v>
      </c>
      <c r="I17" s="219">
        <v>8</v>
      </c>
      <c r="J17" s="43">
        <f t="shared" si="2"/>
        <v>0</v>
      </c>
      <c r="K17" s="51"/>
    </row>
    <row r="18" spans="1:11" s="11" customFormat="1" ht="48">
      <c r="A18" s="63">
        <v>14</v>
      </c>
      <c r="B18" s="65" t="s">
        <v>70</v>
      </c>
      <c r="C18" s="64">
        <v>300</v>
      </c>
      <c r="D18" s="12" t="s">
        <v>5</v>
      </c>
      <c r="E18" s="13"/>
      <c r="F18" s="52"/>
      <c r="G18" s="42">
        <f t="shared" si="0"/>
        <v>0</v>
      </c>
      <c r="H18" s="43">
        <f t="shared" si="1"/>
        <v>0</v>
      </c>
      <c r="I18" s="219">
        <v>8</v>
      </c>
      <c r="J18" s="43">
        <f t="shared" si="2"/>
        <v>0</v>
      </c>
      <c r="K18" s="51"/>
    </row>
    <row r="19" spans="1:11" s="11" customFormat="1" ht="96">
      <c r="A19" s="63">
        <v>15</v>
      </c>
      <c r="B19" s="65" t="s">
        <v>71</v>
      </c>
      <c r="C19" s="64">
        <v>50</v>
      </c>
      <c r="D19" s="12" t="s">
        <v>5</v>
      </c>
      <c r="E19" s="13"/>
      <c r="F19" s="52"/>
      <c r="G19" s="42">
        <f t="shared" si="0"/>
        <v>0</v>
      </c>
      <c r="H19" s="43">
        <f t="shared" si="1"/>
        <v>0</v>
      </c>
      <c r="I19" s="219">
        <v>8</v>
      </c>
      <c r="J19" s="43">
        <f t="shared" si="2"/>
        <v>0</v>
      </c>
      <c r="K19" s="51"/>
    </row>
    <row r="20" spans="1:11" s="11" customFormat="1" ht="192">
      <c r="A20" s="63">
        <v>16</v>
      </c>
      <c r="B20" s="65" t="s">
        <v>238</v>
      </c>
      <c r="C20" s="64">
        <v>50</v>
      </c>
      <c r="D20" s="12" t="s">
        <v>5</v>
      </c>
      <c r="E20" s="13"/>
      <c r="F20" s="52"/>
      <c r="G20" s="42">
        <f t="shared" si="0"/>
        <v>0</v>
      </c>
      <c r="H20" s="43">
        <f t="shared" si="1"/>
        <v>0</v>
      </c>
      <c r="I20" s="219">
        <v>8</v>
      </c>
      <c r="J20" s="43">
        <f t="shared" si="2"/>
        <v>0</v>
      </c>
      <c r="K20" s="51"/>
    </row>
    <row r="21" spans="1:11" s="11" customFormat="1" ht="20.25" customHeight="1">
      <c r="A21" s="63">
        <v>17</v>
      </c>
      <c r="B21" s="333" t="s">
        <v>283</v>
      </c>
      <c r="C21" s="315"/>
      <c r="D21" s="317"/>
      <c r="E21" s="317"/>
      <c r="F21" s="318"/>
      <c r="G21" s="319"/>
      <c r="H21" s="320"/>
      <c r="I21" s="321"/>
      <c r="J21" s="320"/>
      <c r="K21" s="322"/>
    </row>
    <row r="22" spans="1:11" s="11" customFormat="1" ht="20.25" customHeight="1">
      <c r="A22" s="63">
        <v>18</v>
      </c>
      <c r="B22" s="333" t="s">
        <v>283</v>
      </c>
      <c r="C22" s="315"/>
      <c r="D22" s="317"/>
      <c r="E22" s="317"/>
      <c r="F22" s="318"/>
      <c r="G22" s="319"/>
      <c r="H22" s="320"/>
      <c r="I22" s="321"/>
      <c r="J22" s="320"/>
      <c r="K22" s="322"/>
    </row>
    <row r="23" spans="1:11" s="11" customFormat="1" ht="20.25" customHeight="1">
      <c r="A23" s="63">
        <v>19</v>
      </c>
      <c r="B23" s="333" t="s">
        <v>283</v>
      </c>
      <c r="C23" s="315"/>
      <c r="D23" s="317"/>
      <c r="E23" s="317"/>
      <c r="F23" s="318"/>
      <c r="G23" s="319"/>
      <c r="H23" s="320"/>
      <c r="I23" s="321"/>
      <c r="J23" s="320"/>
      <c r="K23" s="322"/>
    </row>
    <row r="24" spans="1:11" s="11" customFormat="1" ht="36">
      <c r="A24" s="63">
        <v>20</v>
      </c>
      <c r="B24" s="67" t="s">
        <v>74</v>
      </c>
      <c r="C24" s="64">
        <v>50</v>
      </c>
      <c r="D24" s="12" t="s">
        <v>5</v>
      </c>
      <c r="E24" s="13"/>
      <c r="F24" s="52"/>
      <c r="G24" s="42">
        <f t="shared" si="0"/>
        <v>0</v>
      </c>
      <c r="H24" s="43">
        <f t="shared" si="1"/>
        <v>0</v>
      </c>
      <c r="I24" s="219">
        <v>8</v>
      </c>
      <c r="J24" s="43">
        <f t="shared" si="2"/>
        <v>0</v>
      </c>
      <c r="K24" s="51"/>
    </row>
    <row r="25" spans="1:11" s="11" customFormat="1" ht="73.5" customHeight="1">
      <c r="A25" s="63">
        <v>21</v>
      </c>
      <c r="B25" s="66" t="s">
        <v>75</v>
      </c>
      <c r="C25" s="64">
        <v>10</v>
      </c>
      <c r="D25" s="12" t="s">
        <v>5</v>
      </c>
      <c r="E25" s="13"/>
      <c r="F25" s="52"/>
      <c r="G25" s="42">
        <f t="shared" si="0"/>
        <v>0</v>
      </c>
      <c r="H25" s="43">
        <f t="shared" si="1"/>
        <v>0</v>
      </c>
      <c r="I25" s="219">
        <v>8</v>
      </c>
      <c r="J25" s="43">
        <f t="shared" si="2"/>
        <v>0</v>
      </c>
      <c r="K25" s="51"/>
    </row>
    <row r="26" spans="1:11" s="11" customFormat="1" ht="21" customHeight="1">
      <c r="A26" s="63">
        <v>22</v>
      </c>
      <c r="B26" s="333" t="s">
        <v>289</v>
      </c>
      <c r="C26" s="315"/>
      <c r="D26" s="317"/>
      <c r="E26" s="317"/>
      <c r="F26" s="318"/>
      <c r="G26" s="319"/>
      <c r="H26" s="320"/>
      <c r="I26" s="321"/>
      <c r="J26" s="320"/>
      <c r="K26" s="322"/>
    </row>
    <row r="27" spans="1:11" s="11" customFormat="1" ht="21" customHeight="1">
      <c r="A27" s="63">
        <v>23</v>
      </c>
      <c r="B27" s="333" t="s">
        <v>289</v>
      </c>
      <c r="C27" s="315"/>
      <c r="D27" s="317"/>
      <c r="E27" s="317"/>
      <c r="F27" s="318"/>
      <c r="G27" s="319"/>
      <c r="H27" s="320"/>
      <c r="I27" s="321"/>
      <c r="J27" s="320"/>
      <c r="K27" s="322"/>
    </row>
    <row r="28" spans="1:11" s="11" customFormat="1" ht="21" customHeight="1">
      <c r="A28" s="63">
        <v>24</v>
      </c>
      <c r="B28" s="333" t="s">
        <v>289</v>
      </c>
      <c r="C28" s="315"/>
      <c r="D28" s="317"/>
      <c r="E28" s="317"/>
      <c r="F28" s="318"/>
      <c r="G28" s="319"/>
      <c r="H28" s="320"/>
      <c r="I28" s="321"/>
      <c r="J28" s="320"/>
      <c r="K28" s="322"/>
    </row>
    <row r="29" spans="1:11" s="11" customFormat="1" ht="21" customHeight="1">
      <c r="A29" s="63">
        <v>27</v>
      </c>
      <c r="B29" s="333" t="s">
        <v>289</v>
      </c>
      <c r="C29" s="315"/>
      <c r="D29" s="317"/>
      <c r="E29" s="317"/>
      <c r="F29" s="318"/>
      <c r="G29" s="319"/>
      <c r="H29" s="320"/>
      <c r="I29" s="321"/>
      <c r="J29" s="320"/>
      <c r="K29" s="322"/>
    </row>
    <row r="30" spans="1:12" s="2" customFormat="1" ht="12.75">
      <c r="A30" s="3"/>
      <c r="B30" s="3"/>
      <c r="C30" s="4"/>
      <c r="D30" s="1"/>
      <c r="E30" s="5"/>
      <c r="F30" s="348" t="s">
        <v>11</v>
      </c>
      <c r="G30" s="348"/>
      <c r="H30" s="6">
        <f>SUM(H4:H29)</f>
        <v>0</v>
      </c>
      <c r="I30" s="5"/>
      <c r="J30" s="6">
        <f>SUM(J4:J29)</f>
        <v>0</v>
      </c>
      <c r="K30" s="46"/>
      <c r="L30" s="8"/>
    </row>
    <row r="31" spans="1:7" ht="12.75">
      <c r="A31" s="14" t="s">
        <v>10</v>
      </c>
      <c r="F31" s="15"/>
      <c r="G31" s="22"/>
    </row>
    <row r="32" spans="1:6" ht="12.75">
      <c r="A32" s="14"/>
      <c r="F32" s="15"/>
    </row>
    <row r="33" spans="1:10" ht="14.25" customHeight="1">
      <c r="A33" s="35"/>
      <c r="B33" s="36"/>
      <c r="C33" s="37"/>
      <c r="D33" s="37"/>
      <c r="E33" s="37"/>
      <c r="F33" s="38"/>
      <c r="G33" s="40"/>
      <c r="H33" s="40"/>
      <c r="I33" s="40"/>
      <c r="J33" s="39"/>
    </row>
    <row r="34" spans="1:11" s="14" customFormat="1" ht="19.5" customHeight="1">
      <c r="A34" s="19" t="s">
        <v>242</v>
      </c>
      <c r="B34" s="20"/>
      <c r="C34" s="20"/>
      <c r="D34" s="20"/>
      <c r="E34" s="20"/>
      <c r="F34" s="16"/>
      <c r="I34" s="17"/>
      <c r="J34" s="17"/>
      <c r="K34" s="8"/>
    </row>
    <row r="35" spans="5:11" s="14" customFormat="1" ht="12.75" customHeight="1">
      <c r="E35" s="18"/>
      <c r="F35" s="20"/>
      <c r="G35" s="21"/>
      <c r="H35" s="17"/>
      <c r="I35" s="17"/>
      <c r="J35" s="17"/>
      <c r="K35" s="8"/>
    </row>
    <row r="36" spans="1:11" s="14" customFormat="1" ht="40.5" customHeight="1">
      <c r="A36" s="349" t="s">
        <v>22</v>
      </c>
      <c r="B36" s="349"/>
      <c r="C36" s="349"/>
      <c r="D36" s="349"/>
      <c r="E36" s="349"/>
      <c r="F36" s="349"/>
      <c r="G36" s="349"/>
      <c r="H36" s="349"/>
      <c r="I36" s="349"/>
      <c r="J36" s="349"/>
      <c r="K36" s="8"/>
    </row>
    <row r="37" spans="1:11" s="14" customFormat="1" ht="16.5" customHeight="1">
      <c r="A37" s="33"/>
      <c r="B37" s="34"/>
      <c r="C37" s="34"/>
      <c r="D37" s="34"/>
      <c r="E37" s="34"/>
      <c r="F37" s="34"/>
      <c r="G37" s="34"/>
      <c r="H37" s="34"/>
      <c r="I37" s="34"/>
      <c r="J37" s="34"/>
      <c r="K37" s="8"/>
    </row>
    <row r="38" spans="1:11" s="14" customFormat="1" ht="12.75" customHeight="1">
      <c r="A38" s="23" t="s">
        <v>12</v>
      </c>
      <c r="E38" s="18"/>
      <c r="F38" s="18"/>
      <c r="G38" s="18"/>
      <c r="H38" s="18"/>
      <c r="I38" s="18"/>
      <c r="J38" s="18"/>
      <c r="K38" s="8"/>
    </row>
    <row r="39" spans="1:11" s="14" customFormat="1" ht="12.75" customHeight="1">
      <c r="A39" s="23"/>
      <c r="E39" s="18"/>
      <c r="F39" s="18"/>
      <c r="G39" s="18"/>
      <c r="H39" s="18"/>
      <c r="I39" s="18"/>
      <c r="J39" s="18"/>
      <c r="K39" s="8"/>
    </row>
    <row r="40" spans="5:11" s="14" customFormat="1" ht="12.75" customHeight="1">
      <c r="E40" s="18"/>
      <c r="F40" s="18"/>
      <c r="G40" s="18"/>
      <c r="H40" s="18"/>
      <c r="I40" s="18"/>
      <c r="J40" s="18"/>
      <c r="K40" s="8"/>
    </row>
    <row r="41" spans="6:10" ht="12.75">
      <c r="F41" s="18"/>
      <c r="G41" s="18"/>
      <c r="H41" s="18" t="s">
        <v>24</v>
      </c>
      <c r="I41" s="18"/>
      <c r="J41" s="18"/>
    </row>
    <row r="42" ht="12.75">
      <c r="H42" s="24" t="s">
        <v>23</v>
      </c>
    </row>
    <row r="46" ht="12.75">
      <c r="K46" s="14"/>
    </row>
    <row r="47" ht="12.75">
      <c r="K47" s="14"/>
    </row>
    <row r="48" ht="12.75">
      <c r="K48" s="14"/>
    </row>
    <row r="49" ht="12.75">
      <c r="K49" s="14"/>
    </row>
    <row r="50" ht="12.75">
      <c r="K50" s="14"/>
    </row>
    <row r="51" ht="12.75">
      <c r="K51" s="14"/>
    </row>
    <row r="52" ht="12.75">
      <c r="K52" s="14"/>
    </row>
  </sheetData>
  <sheetProtection/>
  <mergeCells count="5">
    <mergeCell ref="A1:J1"/>
    <mergeCell ref="A2:B2"/>
    <mergeCell ref="A3:B3"/>
    <mergeCell ref="F30:G30"/>
    <mergeCell ref="A36:J36"/>
  </mergeCells>
  <printOptions/>
  <pageMargins left="0.7" right="0.7" top="0.75" bottom="0.75" header="0.3" footer="0.3"/>
  <pageSetup fitToHeight="0" horizontalDpi="600" verticalDpi="600" orientation="landscape" paperSize="9" scale="84" r:id="rId1"/>
  <headerFooter alignWithMargins="0">
    <oddHeader>&amp;LZP/29/2018&amp;CFormularz asortymentowo-ilościowo-cenowo&amp;RZałącznik nr 2</oddHeader>
  </headerFooter>
  <rowBreaks count="1" manualBreakCount="1">
    <brk id="23" max="255" man="1"/>
  </rowBreaks>
</worksheet>
</file>

<file path=xl/worksheets/sheet11.xml><?xml version="1.0" encoding="utf-8"?>
<worksheet xmlns="http://schemas.openxmlformats.org/spreadsheetml/2006/main" xmlns:r="http://schemas.openxmlformats.org/officeDocument/2006/relationships">
  <dimension ref="A1:K31"/>
  <sheetViews>
    <sheetView view="pageBreakPreview" zoomScale="60" zoomScaleNormal="70" workbookViewId="0" topLeftCell="A7">
      <selection activeCell="N8" sqref="N8"/>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44" t="s">
        <v>83</v>
      </c>
      <c r="B1" s="344"/>
      <c r="C1" s="344"/>
      <c r="D1" s="344"/>
      <c r="E1" s="344"/>
      <c r="F1" s="344"/>
      <c r="G1" s="344"/>
      <c r="H1" s="344"/>
      <c r="I1" s="344"/>
      <c r="J1" s="344"/>
    </row>
    <row r="2" spans="1:11" s="11" customFormat="1" ht="63" customHeight="1">
      <c r="A2" s="345" t="s">
        <v>0</v>
      </c>
      <c r="B2" s="345"/>
      <c r="C2" s="9" t="s">
        <v>6</v>
      </c>
      <c r="D2" s="9" t="s">
        <v>1</v>
      </c>
      <c r="E2" s="10" t="s">
        <v>7</v>
      </c>
      <c r="F2" s="9" t="s">
        <v>2</v>
      </c>
      <c r="G2" s="9" t="s">
        <v>8</v>
      </c>
      <c r="H2" s="9" t="s">
        <v>3</v>
      </c>
      <c r="I2" s="9" t="s">
        <v>9</v>
      </c>
      <c r="J2" s="9" t="s">
        <v>4</v>
      </c>
      <c r="K2" s="49" t="s">
        <v>26</v>
      </c>
    </row>
    <row r="3" spans="1:11" s="25" customFormat="1" ht="13.5" customHeight="1">
      <c r="A3" s="346" t="s">
        <v>13</v>
      </c>
      <c r="B3" s="347"/>
      <c r="C3" s="54" t="s">
        <v>14</v>
      </c>
      <c r="D3" s="27" t="s">
        <v>15</v>
      </c>
      <c r="E3" s="28" t="s">
        <v>16</v>
      </c>
      <c r="F3" s="28" t="s">
        <v>17</v>
      </c>
      <c r="G3" s="29" t="s">
        <v>18</v>
      </c>
      <c r="H3" s="30" t="s">
        <v>19</v>
      </c>
      <c r="I3" s="31" t="s">
        <v>20</v>
      </c>
      <c r="J3" s="32" t="s">
        <v>21</v>
      </c>
      <c r="K3" s="50">
        <v>10</v>
      </c>
    </row>
    <row r="4" spans="1:11" s="11" customFormat="1" ht="210" customHeight="1">
      <c r="A4" s="68">
        <v>1</v>
      </c>
      <c r="B4" s="83" t="s">
        <v>81</v>
      </c>
      <c r="C4" s="45">
        <v>150</v>
      </c>
      <c r="D4" s="69" t="s">
        <v>5</v>
      </c>
      <c r="E4" s="13"/>
      <c r="F4" s="52"/>
      <c r="G4" s="42">
        <f>F4*I4+F4</f>
        <v>0</v>
      </c>
      <c r="H4" s="43">
        <f>C4*F4</f>
        <v>0</v>
      </c>
      <c r="I4" s="269">
        <v>0.08</v>
      </c>
      <c r="J4" s="43">
        <f>H4+I4*H4</f>
        <v>0</v>
      </c>
      <c r="K4" s="51"/>
    </row>
    <row r="5" spans="1:11" s="11" customFormat="1" ht="63.75">
      <c r="A5" s="68">
        <v>2</v>
      </c>
      <c r="B5" s="83" t="s">
        <v>235</v>
      </c>
      <c r="C5" s="45">
        <v>20</v>
      </c>
      <c r="D5" s="133" t="s">
        <v>116</v>
      </c>
      <c r="E5" s="13"/>
      <c r="F5" s="52"/>
      <c r="G5" s="42">
        <f>F5*I5+F5</f>
        <v>0</v>
      </c>
      <c r="H5" s="43">
        <f>C5*F5</f>
        <v>0</v>
      </c>
      <c r="I5" s="269">
        <v>0.08</v>
      </c>
      <c r="J5" s="43">
        <f>H5+I5*H5</f>
        <v>0</v>
      </c>
      <c r="K5" s="51"/>
    </row>
    <row r="6" spans="1:11" s="11" customFormat="1" ht="63.75">
      <c r="A6" s="68">
        <v>3</v>
      </c>
      <c r="B6" s="83" t="s">
        <v>236</v>
      </c>
      <c r="C6" s="45">
        <v>20</v>
      </c>
      <c r="D6" s="133" t="s">
        <v>116</v>
      </c>
      <c r="E6" s="13"/>
      <c r="F6" s="52"/>
      <c r="G6" s="42">
        <f>F6*I6+F6</f>
        <v>0</v>
      </c>
      <c r="H6" s="43">
        <f>C6*F6</f>
        <v>0</v>
      </c>
      <c r="I6" s="269">
        <v>0.08</v>
      </c>
      <c r="J6" s="43">
        <f>H6+I6*H6</f>
        <v>0</v>
      </c>
      <c r="K6" s="51"/>
    </row>
    <row r="7" spans="1:11" s="11" customFormat="1" ht="32.25" customHeight="1">
      <c r="A7" s="63">
        <v>4</v>
      </c>
      <c r="B7" s="323" t="s">
        <v>275</v>
      </c>
      <c r="C7" s="324"/>
      <c r="D7" s="325"/>
      <c r="E7" s="317"/>
      <c r="F7" s="318"/>
      <c r="G7" s="319"/>
      <c r="H7" s="320"/>
      <c r="I7" s="326"/>
      <c r="J7" s="320"/>
      <c r="K7" s="322"/>
    </row>
    <row r="8" spans="1:11" s="11" customFormat="1" ht="216.75">
      <c r="A8" s="63">
        <v>5</v>
      </c>
      <c r="B8" s="83" t="s">
        <v>82</v>
      </c>
      <c r="C8" s="45">
        <v>800</v>
      </c>
      <c r="D8" s="69" t="s">
        <v>5</v>
      </c>
      <c r="E8" s="13"/>
      <c r="F8" s="52"/>
      <c r="G8" s="42">
        <f>F8*I8+F8</f>
        <v>0</v>
      </c>
      <c r="H8" s="43">
        <f>C8*F8</f>
        <v>0</v>
      </c>
      <c r="I8" s="269">
        <v>0.08</v>
      </c>
      <c r="J8" s="43">
        <f>H8+I8*H8</f>
        <v>0</v>
      </c>
      <c r="K8" s="51"/>
    </row>
    <row r="9" spans="1:11" s="2" customFormat="1" ht="12.75">
      <c r="A9" s="3"/>
      <c r="B9" s="3"/>
      <c r="C9" s="4"/>
      <c r="D9" s="1"/>
      <c r="E9" s="5"/>
      <c r="F9" s="348" t="s">
        <v>11</v>
      </c>
      <c r="G9" s="348"/>
      <c r="H9" s="6">
        <f>SUM(H4:H8)</f>
        <v>0</v>
      </c>
      <c r="I9" s="5"/>
      <c r="J9" s="6">
        <f>SUM(J4:J8)</f>
        <v>0</v>
      </c>
      <c r="K9" s="8"/>
    </row>
    <row r="10" spans="1:7" ht="12.75">
      <c r="A10" s="14" t="s">
        <v>10</v>
      </c>
      <c r="F10" s="15"/>
      <c r="G10" s="22"/>
    </row>
    <row r="11" spans="1:6" ht="12.75">
      <c r="A11" s="14"/>
      <c r="F11" s="15"/>
    </row>
    <row r="12" spans="1:10" ht="14.25" customHeight="1">
      <c r="A12" s="35"/>
      <c r="B12" s="36"/>
      <c r="C12" s="37"/>
      <c r="D12" s="37"/>
      <c r="E12" s="37"/>
      <c r="F12" s="38"/>
      <c r="G12" s="40"/>
      <c r="H12" s="40"/>
      <c r="I12" s="40"/>
      <c r="J12" s="39"/>
    </row>
    <row r="13" spans="1:11" s="14" customFormat="1" ht="19.5" customHeight="1">
      <c r="A13" s="19" t="s">
        <v>242</v>
      </c>
      <c r="B13" s="20"/>
      <c r="C13" s="20"/>
      <c r="D13" s="20"/>
      <c r="E13" s="20"/>
      <c r="F13" s="16"/>
      <c r="I13" s="17"/>
      <c r="J13" s="17"/>
      <c r="K13" s="8"/>
    </row>
    <row r="14" spans="5:11" s="14" customFormat="1" ht="12.75" customHeight="1">
      <c r="E14" s="18"/>
      <c r="F14" s="20"/>
      <c r="G14" s="21"/>
      <c r="H14" s="17"/>
      <c r="I14" s="17"/>
      <c r="J14" s="17"/>
      <c r="K14" s="8"/>
    </row>
    <row r="15" spans="1:11" s="14" customFormat="1" ht="40.5" customHeight="1">
      <c r="A15" s="349" t="s">
        <v>22</v>
      </c>
      <c r="B15" s="350"/>
      <c r="C15" s="350"/>
      <c r="D15" s="350"/>
      <c r="E15" s="350"/>
      <c r="F15" s="350"/>
      <c r="G15" s="350"/>
      <c r="H15" s="350"/>
      <c r="I15" s="350"/>
      <c r="J15" s="350"/>
      <c r="K15" s="8"/>
    </row>
    <row r="16" spans="1:11" s="14" customFormat="1" ht="16.5" customHeight="1">
      <c r="A16" s="33"/>
      <c r="B16" s="34"/>
      <c r="C16" s="34"/>
      <c r="D16" s="34"/>
      <c r="E16" s="34"/>
      <c r="F16" s="34"/>
      <c r="G16" s="34"/>
      <c r="H16" s="34"/>
      <c r="I16" s="34"/>
      <c r="J16" s="34"/>
      <c r="K16" s="8"/>
    </row>
    <row r="17" spans="1:11" s="14" customFormat="1" ht="12.75" customHeight="1">
      <c r="A17" s="23" t="s">
        <v>12</v>
      </c>
      <c r="E17" s="18"/>
      <c r="F17" s="18"/>
      <c r="G17" s="18"/>
      <c r="H17" s="18"/>
      <c r="I17" s="18"/>
      <c r="J17" s="18"/>
      <c r="K17" s="8"/>
    </row>
    <row r="18" spans="1:11" s="14" customFormat="1" ht="12.75" customHeight="1">
      <c r="A18" s="23"/>
      <c r="E18" s="18"/>
      <c r="F18" s="18"/>
      <c r="G18" s="18"/>
      <c r="H18" s="18"/>
      <c r="I18" s="18"/>
      <c r="J18" s="18"/>
      <c r="K18" s="8"/>
    </row>
    <row r="19" spans="5:11" s="14" customFormat="1" ht="12.75" customHeight="1">
      <c r="E19" s="18"/>
      <c r="F19" s="18"/>
      <c r="G19" s="18"/>
      <c r="H19" s="18"/>
      <c r="I19" s="18"/>
      <c r="J19" s="18"/>
      <c r="K19" s="8"/>
    </row>
    <row r="20" spans="6:10" ht="12.75">
      <c r="F20" s="18"/>
      <c r="G20" s="18"/>
      <c r="H20" s="18" t="s">
        <v>24</v>
      </c>
      <c r="I20" s="18"/>
      <c r="J20" s="18"/>
    </row>
    <row r="21" ht="12.75">
      <c r="H21" s="24" t="s">
        <v>23</v>
      </c>
    </row>
    <row r="25" ht="12.75">
      <c r="K25" s="14"/>
    </row>
    <row r="26" ht="12.75">
      <c r="K26" s="14"/>
    </row>
    <row r="27" ht="12.75">
      <c r="K27" s="14"/>
    </row>
    <row r="28" ht="12.75">
      <c r="K28" s="14"/>
    </row>
    <row r="29" ht="12.75">
      <c r="K29" s="14"/>
    </row>
    <row r="30" ht="12.75">
      <c r="K30" s="14"/>
    </row>
    <row r="31" ht="12.75">
      <c r="K31" s="14"/>
    </row>
  </sheetData>
  <sheetProtection/>
  <mergeCells count="5">
    <mergeCell ref="A1:J1"/>
    <mergeCell ref="A2:B2"/>
    <mergeCell ref="A3:B3"/>
    <mergeCell ref="F9:G9"/>
    <mergeCell ref="A15:J15"/>
  </mergeCells>
  <printOptions/>
  <pageMargins left="0.7" right="0.7" top="0.75" bottom="0.75" header="0.3" footer="0.3"/>
  <pageSetup fitToHeight="0" horizontalDpi="600" verticalDpi="600" orientation="landscape" paperSize="9" scale="87" r:id="rId1"/>
  <headerFooter alignWithMargins="0">
    <oddHeader>&amp;LZP/29/2018&amp;CFormularz asortymentowo-ilościowo-cenowo&amp;RZałącznik nr 2</oddHeader>
  </headerFooter>
</worksheet>
</file>

<file path=xl/worksheets/sheet12.xml><?xml version="1.0" encoding="utf-8"?>
<worksheet xmlns="http://schemas.openxmlformats.org/spreadsheetml/2006/main" xmlns:r="http://schemas.openxmlformats.org/officeDocument/2006/relationships">
  <dimension ref="A1:K30"/>
  <sheetViews>
    <sheetView view="pageBreakPreview" zoomScale="40" zoomScaleNormal="70" zoomScaleSheetLayoutView="40" workbookViewId="0" topLeftCell="A1">
      <selection activeCell="G25" sqref="G25"/>
    </sheetView>
  </sheetViews>
  <sheetFormatPr defaultColWidth="11.375" defaultRowHeight="12.75"/>
  <cols>
    <col min="1" max="1" width="8.25390625" style="8" customWidth="1"/>
    <col min="2" max="2" width="39.2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1" ht="33" customHeight="1">
      <c r="A1" s="361" t="s">
        <v>239</v>
      </c>
      <c r="B1" s="361"/>
      <c r="C1" s="361"/>
      <c r="D1" s="361"/>
      <c r="E1" s="361"/>
      <c r="F1" s="361"/>
      <c r="G1" s="361"/>
      <c r="H1" s="361"/>
      <c r="I1" s="361"/>
      <c r="J1" s="361"/>
      <c r="K1" s="361"/>
    </row>
    <row r="2" spans="1:11" s="11" customFormat="1" ht="63" customHeight="1">
      <c r="A2" s="345" t="s">
        <v>0</v>
      </c>
      <c r="B2" s="345"/>
      <c r="C2" s="9" t="s">
        <v>6</v>
      </c>
      <c r="D2" s="9" t="s">
        <v>1</v>
      </c>
      <c r="E2" s="10" t="s">
        <v>7</v>
      </c>
      <c r="F2" s="9" t="s">
        <v>2</v>
      </c>
      <c r="G2" s="9" t="s">
        <v>8</v>
      </c>
      <c r="H2" s="9" t="s">
        <v>3</v>
      </c>
      <c r="I2" s="9" t="s">
        <v>9</v>
      </c>
      <c r="J2" s="9" t="s">
        <v>4</v>
      </c>
      <c r="K2" s="49" t="s">
        <v>26</v>
      </c>
    </row>
    <row r="3" spans="1:11" s="25" customFormat="1" ht="13.5" customHeight="1">
      <c r="A3" s="360" t="s">
        <v>13</v>
      </c>
      <c r="B3" s="347"/>
      <c r="C3" s="54" t="s">
        <v>14</v>
      </c>
      <c r="D3" s="196" t="s">
        <v>15</v>
      </c>
      <c r="E3" s="197" t="s">
        <v>16</v>
      </c>
      <c r="F3" s="197" t="s">
        <v>17</v>
      </c>
      <c r="G3" s="198" t="s">
        <v>18</v>
      </c>
      <c r="H3" s="30" t="s">
        <v>19</v>
      </c>
      <c r="I3" s="32" t="s">
        <v>20</v>
      </c>
      <c r="J3" s="48" t="s">
        <v>21</v>
      </c>
      <c r="K3" s="199">
        <v>10</v>
      </c>
    </row>
    <row r="4" spans="1:11" s="25" customFormat="1" ht="224.25" customHeight="1">
      <c r="A4" s="50">
        <v>1</v>
      </c>
      <c r="B4" s="205" t="s">
        <v>228</v>
      </c>
      <c r="C4" s="50">
        <v>2</v>
      </c>
      <c r="D4" s="206" t="s">
        <v>126</v>
      </c>
      <c r="E4" s="208"/>
      <c r="F4" s="52"/>
      <c r="G4" s="42">
        <f>F4*I4+F4</f>
        <v>0</v>
      </c>
      <c r="H4" s="43">
        <f>C4*F4</f>
        <v>0</v>
      </c>
      <c r="I4" s="299">
        <v>0.08</v>
      </c>
      <c r="J4" s="43">
        <f>H4+H4*I4</f>
        <v>0</v>
      </c>
      <c r="K4" s="51" t="s">
        <v>231</v>
      </c>
    </row>
    <row r="5" spans="1:11" s="25" customFormat="1" ht="227.25" customHeight="1">
      <c r="A5" s="50">
        <v>2</v>
      </c>
      <c r="B5" s="205" t="s">
        <v>229</v>
      </c>
      <c r="C5" s="50">
        <v>5</v>
      </c>
      <c r="D5" s="206" t="s">
        <v>126</v>
      </c>
      <c r="E5" s="208"/>
      <c r="F5" s="203"/>
      <c r="G5" s="42">
        <f>F5*I5+F5</f>
        <v>0</v>
      </c>
      <c r="H5" s="43">
        <f>C5*F5</f>
        <v>0</v>
      </c>
      <c r="I5" s="299">
        <v>0.08</v>
      </c>
      <c r="J5" s="43">
        <f>H5+H5*I5</f>
        <v>0</v>
      </c>
      <c r="K5" s="51" t="s">
        <v>231</v>
      </c>
    </row>
    <row r="6" spans="1:11" s="25" customFormat="1" ht="232.5" customHeight="1">
      <c r="A6" s="50">
        <v>3</v>
      </c>
      <c r="B6" s="205" t="s">
        <v>230</v>
      </c>
      <c r="C6" s="50">
        <v>1</v>
      </c>
      <c r="D6" s="206" t="s">
        <v>126</v>
      </c>
      <c r="E6" s="208"/>
      <c r="F6" s="203"/>
      <c r="G6" s="42">
        <f>F6*I6+F6</f>
        <v>0</v>
      </c>
      <c r="H6" s="43">
        <f>C6*F6</f>
        <v>0</v>
      </c>
      <c r="I6" s="299">
        <v>0.08</v>
      </c>
      <c r="J6" s="43">
        <f>H6+H6*I6</f>
        <v>0</v>
      </c>
      <c r="K6" s="51" t="s">
        <v>231</v>
      </c>
    </row>
    <row r="7" spans="1:11" s="25" customFormat="1" ht="104.25" customHeight="1">
      <c r="A7" s="50">
        <v>4</v>
      </c>
      <c r="B7" s="200" t="s">
        <v>86</v>
      </c>
      <c r="C7" s="201">
        <v>600</v>
      </c>
      <c r="D7" s="202" t="s">
        <v>5</v>
      </c>
      <c r="E7" s="207"/>
      <c r="F7" s="203"/>
      <c r="G7" s="42">
        <f>F7*I7+F7</f>
        <v>0</v>
      </c>
      <c r="H7" s="43">
        <f>C7*F7</f>
        <v>0</v>
      </c>
      <c r="I7" s="299">
        <v>0.08</v>
      </c>
      <c r="J7" s="43">
        <f>H7+H7*I7</f>
        <v>0</v>
      </c>
      <c r="K7" s="204" t="s">
        <v>248</v>
      </c>
    </row>
    <row r="8" spans="1:11" s="2" customFormat="1" ht="12.75">
      <c r="A8" s="3"/>
      <c r="B8" s="3"/>
      <c r="C8" s="4"/>
      <c r="D8" s="1"/>
      <c r="E8" s="5"/>
      <c r="F8" s="348" t="s">
        <v>11</v>
      </c>
      <c r="G8" s="348"/>
      <c r="H8" s="220">
        <f>SUM(H4:H7)</f>
        <v>0</v>
      </c>
      <c r="I8" s="5"/>
      <c r="J8" s="220">
        <f>SUM(J4:J7)</f>
        <v>0</v>
      </c>
      <c r="K8" s="8"/>
    </row>
    <row r="9" spans="1:7" ht="12.75">
      <c r="A9" s="14" t="s">
        <v>10</v>
      </c>
      <c r="F9" s="15"/>
      <c r="G9" s="22"/>
    </row>
    <row r="10" spans="1:6" ht="12.75">
      <c r="A10" s="14"/>
      <c r="F10" s="15"/>
    </row>
    <row r="11" spans="1:10" ht="14.25" customHeight="1">
      <c r="A11" s="35"/>
      <c r="B11" s="36"/>
      <c r="C11" s="37"/>
      <c r="D11" s="37"/>
      <c r="E11" s="37"/>
      <c r="F11" s="38"/>
      <c r="G11" s="40"/>
      <c r="H11" s="40"/>
      <c r="I11" s="40"/>
      <c r="J11" s="39"/>
    </row>
    <row r="12" spans="1:11" s="14" customFormat="1" ht="19.5" customHeight="1">
      <c r="A12" s="19" t="s">
        <v>242</v>
      </c>
      <c r="B12" s="20"/>
      <c r="C12" s="20"/>
      <c r="D12" s="20"/>
      <c r="E12" s="20"/>
      <c r="F12" s="16"/>
      <c r="I12" s="17"/>
      <c r="J12" s="17"/>
      <c r="K12" s="8"/>
    </row>
    <row r="13" spans="5:11" s="14" customFormat="1" ht="12.75" customHeight="1">
      <c r="E13" s="18"/>
      <c r="F13" s="20"/>
      <c r="G13" s="21"/>
      <c r="H13" s="17"/>
      <c r="I13" s="17"/>
      <c r="J13" s="17"/>
      <c r="K13" s="8"/>
    </row>
    <row r="14" spans="1:11" s="14" customFormat="1" ht="40.5" customHeight="1">
      <c r="A14" s="349" t="s">
        <v>22</v>
      </c>
      <c r="B14" s="350"/>
      <c r="C14" s="350"/>
      <c r="D14" s="350"/>
      <c r="E14" s="350"/>
      <c r="F14" s="350"/>
      <c r="G14" s="350"/>
      <c r="H14" s="350"/>
      <c r="I14" s="350"/>
      <c r="J14" s="350"/>
      <c r="K14" s="8"/>
    </row>
    <row r="15" spans="1:11" s="14" customFormat="1" ht="16.5" customHeight="1">
      <c r="A15" s="33"/>
      <c r="B15" s="34"/>
      <c r="C15" s="34"/>
      <c r="D15" s="34"/>
      <c r="E15" s="34"/>
      <c r="F15" s="34"/>
      <c r="G15" s="34"/>
      <c r="H15" s="34"/>
      <c r="I15" s="34"/>
      <c r="J15" s="34"/>
      <c r="K15" s="8"/>
    </row>
    <row r="16" spans="1:11" s="14" customFormat="1" ht="12.75" customHeight="1">
      <c r="A16" s="23" t="s">
        <v>12</v>
      </c>
      <c r="E16" s="18"/>
      <c r="F16" s="18"/>
      <c r="G16" s="18"/>
      <c r="H16" s="18"/>
      <c r="I16" s="18"/>
      <c r="J16" s="18"/>
      <c r="K16" s="8"/>
    </row>
    <row r="17" spans="1:11" s="14" customFormat="1" ht="12.75" customHeight="1">
      <c r="A17" s="23"/>
      <c r="E17" s="18"/>
      <c r="F17" s="18"/>
      <c r="G17" s="18"/>
      <c r="H17" s="18"/>
      <c r="I17" s="18"/>
      <c r="J17" s="18"/>
      <c r="K17" s="8"/>
    </row>
    <row r="18" spans="5:11" s="14" customFormat="1" ht="12.75" customHeight="1">
      <c r="E18" s="18"/>
      <c r="F18" s="18"/>
      <c r="G18" s="18"/>
      <c r="H18" s="18"/>
      <c r="I18" s="18"/>
      <c r="J18" s="18"/>
      <c r="K18" s="8"/>
    </row>
    <row r="19" spans="6:10" ht="12.75">
      <c r="F19" s="18"/>
      <c r="G19" s="18"/>
      <c r="H19" s="18" t="s">
        <v>24</v>
      </c>
      <c r="I19" s="18"/>
      <c r="J19" s="18"/>
    </row>
    <row r="20" ht="12.75">
      <c r="H20" s="24" t="s">
        <v>23</v>
      </c>
    </row>
    <row r="24" ht="12.75">
      <c r="K24" s="14"/>
    </row>
    <row r="25" ht="12.75">
      <c r="K25" s="14"/>
    </row>
    <row r="26" ht="12.75">
      <c r="K26" s="14"/>
    </row>
    <row r="27" ht="12.75">
      <c r="K27" s="14"/>
    </row>
    <row r="28" ht="12.75">
      <c r="K28" s="14"/>
    </row>
    <row r="29" ht="12.75">
      <c r="K29" s="14"/>
    </row>
    <row r="30" ht="12.75">
      <c r="K30" s="14"/>
    </row>
  </sheetData>
  <sheetProtection/>
  <mergeCells count="5">
    <mergeCell ref="A2:B2"/>
    <mergeCell ref="A3:B3"/>
    <mergeCell ref="F8:G8"/>
    <mergeCell ref="A14:J14"/>
    <mergeCell ref="A1:K1"/>
  </mergeCells>
  <printOptions/>
  <pageMargins left="0.7" right="0.7" top="0.75" bottom="0.75" header="0.3" footer="0.3"/>
  <pageSetup fitToHeight="0" horizontalDpi="600" verticalDpi="600" orientation="landscape" paperSize="9" scale="83" r:id="rId1"/>
  <headerFooter alignWithMargins="0">
    <oddHeader>&amp;LZP/29/2018&amp;CFormularz asortymentowo-ilościowo-cenowo&amp;RZałącznik nr 2</oddHeader>
  </headerFooter>
</worksheet>
</file>

<file path=xl/worksheets/sheet13.xml><?xml version="1.0" encoding="utf-8"?>
<worksheet xmlns="http://schemas.openxmlformats.org/spreadsheetml/2006/main" xmlns:r="http://schemas.openxmlformats.org/officeDocument/2006/relationships">
  <dimension ref="A1:AD36"/>
  <sheetViews>
    <sheetView view="pageBreakPreview" zoomScale="30" zoomScaleNormal="70" zoomScaleSheetLayoutView="30" workbookViewId="0" topLeftCell="A1">
      <selection activeCell="H13" sqref="H13"/>
    </sheetView>
  </sheetViews>
  <sheetFormatPr defaultColWidth="9.875" defaultRowHeight="12.75"/>
  <cols>
    <col min="1" max="1" width="7.125" style="87" customWidth="1"/>
    <col min="2" max="2" width="40.25390625" style="87" customWidth="1"/>
    <col min="3" max="3" width="9.375" style="87" customWidth="1"/>
    <col min="4" max="4" width="6.75390625" style="87" customWidth="1"/>
    <col min="5" max="5" width="10.875" style="88" customWidth="1"/>
    <col min="6" max="6" width="11.75390625" style="88" customWidth="1"/>
    <col min="7" max="7" width="10.125" style="88" customWidth="1"/>
    <col min="8" max="8" width="15.125" style="88" bestFit="1" customWidth="1"/>
    <col min="9" max="9" width="4.875" style="88" customWidth="1"/>
    <col min="10" max="10" width="14.625" style="88" bestFit="1" customWidth="1"/>
    <col min="11" max="11" width="16.75390625" style="87" customWidth="1"/>
    <col min="12" max="16384" width="9.875" style="87" customWidth="1"/>
  </cols>
  <sheetData>
    <row r="1" spans="1:10" ht="38.25" customHeight="1">
      <c r="A1" s="344" t="s">
        <v>87</v>
      </c>
      <c r="B1" s="344"/>
      <c r="C1" s="344"/>
      <c r="D1" s="344"/>
      <c r="E1" s="344"/>
      <c r="F1" s="344"/>
      <c r="G1" s="344"/>
      <c r="H1" s="344"/>
      <c r="I1" s="344"/>
      <c r="J1" s="344"/>
    </row>
    <row r="2" spans="1:11" s="108" customFormat="1" ht="63" customHeight="1">
      <c r="A2" s="351" t="s">
        <v>0</v>
      </c>
      <c r="B2" s="351"/>
      <c r="C2" s="131" t="s">
        <v>6</v>
      </c>
      <c r="D2" s="131" t="s">
        <v>1</v>
      </c>
      <c r="E2" s="132" t="s">
        <v>7</v>
      </c>
      <c r="F2" s="131" t="s">
        <v>2</v>
      </c>
      <c r="G2" s="131" t="s">
        <v>8</v>
      </c>
      <c r="H2" s="131" t="s">
        <v>3</v>
      </c>
      <c r="I2" s="131" t="s">
        <v>9</v>
      </c>
      <c r="J2" s="131" t="s">
        <v>4</v>
      </c>
      <c r="K2" s="130" t="s">
        <v>26</v>
      </c>
    </row>
    <row r="3" spans="1:11" s="120" customFormat="1" ht="13.5" customHeight="1">
      <c r="A3" s="362" t="s">
        <v>13</v>
      </c>
      <c r="B3" s="363"/>
      <c r="C3" s="121" t="s">
        <v>14</v>
      </c>
      <c r="D3" s="124" t="s">
        <v>15</v>
      </c>
      <c r="E3" s="123" t="s">
        <v>16</v>
      </c>
      <c r="F3" s="123" t="s">
        <v>17</v>
      </c>
      <c r="G3" s="122" t="s">
        <v>18</v>
      </c>
      <c r="H3" s="122" t="s">
        <v>19</v>
      </c>
      <c r="I3" s="122" t="s">
        <v>20</v>
      </c>
      <c r="J3" s="122" t="s">
        <v>21</v>
      </c>
      <c r="K3" s="121">
        <v>10</v>
      </c>
    </row>
    <row r="4" spans="1:11" s="120" customFormat="1" ht="252.75" customHeight="1">
      <c r="A4" s="126">
        <v>1</v>
      </c>
      <c r="B4" s="129" t="s">
        <v>84</v>
      </c>
      <c r="C4" s="121">
        <v>1500</v>
      </c>
      <c r="D4" s="124" t="s">
        <v>5</v>
      </c>
      <c r="E4" s="149"/>
      <c r="F4" s="221"/>
      <c r="G4" s="150">
        <f>F4*I4+F4</f>
        <v>0</v>
      </c>
      <c r="H4" s="110">
        <f>C4*F4</f>
        <v>0</v>
      </c>
      <c r="I4" s="222">
        <v>0.08</v>
      </c>
      <c r="J4" s="151">
        <f>H4+H4*I4</f>
        <v>0</v>
      </c>
      <c r="K4" s="109"/>
    </row>
    <row r="5" spans="1:30" s="120" customFormat="1" ht="129.75" customHeight="1">
      <c r="A5" s="126">
        <v>2</v>
      </c>
      <c r="B5" s="128" t="s">
        <v>123</v>
      </c>
      <c r="C5" s="121">
        <v>100</v>
      </c>
      <c r="D5" s="124" t="s">
        <v>116</v>
      </c>
      <c r="E5" s="149"/>
      <c r="F5" s="221"/>
      <c r="G5" s="150">
        <f aca="true" t="shared" si="0" ref="G5:G13">F5*I5+F5</f>
        <v>0</v>
      </c>
      <c r="H5" s="110">
        <f aca="true" t="shared" si="1" ref="H5:H13">C5*F5</f>
        <v>0</v>
      </c>
      <c r="I5" s="222">
        <v>0.08</v>
      </c>
      <c r="J5" s="151">
        <f aca="true" t="shared" si="2" ref="J5:J13">H5+H5*I5</f>
        <v>0</v>
      </c>
      <c r="K5" s="109"/>
      <c r="L5" s="127"/>
      <c r="M5" s="127"/>
      <c r="N5" s="127"/>
      <c r="O5" s="127"/>
      <c r="P5" s="127"/>
      <c r="Q5" s="127"/>
      <c r="R5" s="127"/>
      <c r="S5" s="127"/>
      <c r="T5" s="127"/>
      <c r="U5" s="127"/>
      <c r="V5" s="127"/>
      <c r="W5" s="127"/>
      <c r="X5" s="127"/>
      <c r="Y5" s="127"/>
      <c r="Z5" s="127"/>
      <c r="AA5" s="127"/>
      <c r="AB5" s="127"/>
      <c r="AC5" s="127"/>
      <c r="AD5" s="127"/>
    </row>
    <row r="6" spans="1:11" s="120" customFormat="1" ht="57.75" customHeight="1">
      <c r="A6" s="126">
        <v>3</v>
      </c>
      <c r="B6" s="119" t="s">
        <v>54</v>
      </c>
      <c r="C6" s="121">
        <v>200</v>
      </c>
      <c r="D6" s="124" t="s">
        <v>116</v>
      </c>
      <c r="E6" s="149"/>
      <c r="F6" s="221"/>
      <c r="G6" s="150">
        <f t="shared" si="0"/>
        <v>0</v>
      </c>
      <c r="H6" s="110">
        <f t="shared" si="1"/>
        <v>0</v>
      </c>
      <c r="I6" s="222">
        <v>0.08</v>
      </c>
      <c r="J6" s="151">
        <f t="shared" si="2"/>
        <v>0</v>
      </c>
      <c r="K6" s="109"/>
    </row>
    <row r="7" spans="1:11" s="120" customFormat="1" ht="195" customHeight="1">
      <c r="A7" s="126">
        <v>4</v>
      </c>
      <c r="B7" s="125" t="s">
        <v>85</v>
      </c>
      <c r="C7" s="121">
        <v>500</v>
      </c>
      <c r="D7" s="124" t="s">
        <v>116</v>
      </c>
      <c r="E7" s="149"/>
      <c r="F7" s="221"/>
      <c r="G7" s="150">
        <f t="shared" si="0"/>
        <v>0</v>
      </c>
      <c r="H7" s="110">
        <f t="shared" si="1"/>
        <v>0</v>
      </c>
      <c r="I7" s="222">
        <v>0.08</v>
      </c>
      <c r="J7" s="151">
        <f t="shared" si="2"/>
        <v>0</v>
      </c>
      <c r="K7" s="109"/>
    </row>
    <row r="8" spans="1:11" s="120" customFormat="1" ht="30">
      <c r="A8" s="126">
        <v>5</v>
      </c>
      <c r="B8" s="125" t="s">
        <v>122</v>
      </c>
      <c r="C8" s="121">
        <v>2000</v>
      </c>
      <c r="D8" s="124" t="s">
        <v>116</v>
      </c>
      <c r="E8" s="149"/>
      <c r="F8" s="221"/>
      <c r="G8" s="150">
        <f t="shared" si="0"/>
        <v>0</v>
      </c>
      <c r="H8" s="110">
        <f t="shared" si="1"/>
        <v>0</v>
      </c>
      <c r="I8" s="222">
        <v>0.08</v>
      </c>
      <c r="J8" s="151">
        <f t="shared" si="2"/>
        <v>0</v>
      </c>
      <c r="K8" s="109"/>
    </row>
    <row r="9" spans="1:11" s="108" customFormat="1" ht="183.75" customHeight="1">
      <c r="A9" s="126">
        <v>6</v>
      </c>
      <c r="B9" s="119" t="s">
        <v>88</v>
      </c>
      <c r="C9" s="118">
        <v>1200</v>
      </c>
      <c r="D9" s="113" t="s">
        <v>5</v>
      </c>
      <c r="E9" s="148"/>
      <c r="F9" s="221"/>
      <c r="G9" s="150">
        <f t="shared" si="0"/>
        <v>0</v>
      </c>
      <c r="H9" s="110">
        <f t="shared" si="1"/>
        <v>0</v>
      </c>
      <c r="I9" s="222">
        <v>0.08</v>
      </c>
      <c r="J9" s="151">
        <f t="shared" si="2"/>
        <v>0</v>
      </c>
      <c r="K9" s="109"/>
    </row>
    <row r="10" spans="1:11" s="108" customFormat="1" ht="281.25" customHeight="1">
      <c r="A10" s="126">
        <v>7</v>
      </c>
      <c r="B10" s="116" t="s">
        <v>121</v>
      </c>
      <c r="C10" s="70">
        <v>500</v>
      </c>
      <c r="D10" s="113" t="s">
        <v>5</v>
      </c>
      <c r="E10" s="112"/>
      <c r="F10" s="221"/>
      <c r="G10" s="150">
        <f t="shared" si="0"/>
        <v>0</v>
      </c>
      <c r="H10" s="110">
        <f t="shared" si="1"/>
        <v>0</v>
      </c>
      <c r="I10" s="222">
        <v>0.08</v>
      </c>
      <c r="J10" s="151">
        <f t="shared" si="2"/>
        <v>0</v>
      </c>
      <c r="K10" s="109"/>
    </row>
    <row r="11" spans="1:11" s="108" customFormat="1" ht="15">
      <c r="A11" s="300">
        <v>8</v>
      </c>
      <c r="B11" s="301" t="s">
        <v>268</v>
      </c>
      <c r="C11" s="302"/>
      <c r="D11" s="303"/>
      <c r="E11" s="303"/>
      <c r="F11" s="304"/>
      <c r="G11" s="305"/>
      <c r="H11" s="306"/>
      <c r="I11" s="307"/>
      <c r="J11" s="306"/>
      <c r="K11" s="308"/>
    </row>
    <row r="12" spans="1:11" s="108" customFormat="1" ht="15">
      <c r="A12" s="300">
        <v>9</v>
      </c>
      <c r="B12" s="301" t="s">
        <v>268</v>
      </c>
      <c r="C12" s="302"/>
      <c r="D12" s="303"/>
      <c r="E12" s="303"/>
      <c r="F12" s="304"/>
      <c r="G12" s="305"/>
      <c r="H12" s="306"/>
      <c r="I12" s="307"/>
      <c r="J12" s="306"/>
      <c r="K12" s="308"/>
    </row>
    <row r="13" spans="1:11" s="108" customFormat="1" ht="45">
      <c r="A13" s="126">
        <v>10</v>
      </c>
      <c r="B13" s="117" t="s">
        <v>145</v>
      </c>
      <c r="C13" s="70">
        <v>1500</v>
      </c>
      <c r="D13" s="113" t="s">
        <v>116</v>
      </c>
      <c r="E13" s="112"/>
      <c r="F13" s="221"/>
      <c r="G13" s="150">
        <f t="shared" si="0"/>
        <v>0</v>
      </c>
      <c r="H13" s="110">
        <f t="shared" si="1"/>
        <v>0</v>
      </c>
      <c r="I13" s="222">
        <v>0.08</v>
      </c>
      <c r="J13" s="151">
        <f t="shared" si="2"/>
        <v>0</v>
      </c>
      <c r="K13" s="109"/>
    </row>
    <row r="14" spans="1:11" s="101" customFormat="1" ht="12.75">
      <c r="A14" s="106"/>
      <c r="B14" s="106"/>
      <c r="C14" s="105"/>
      <c r="D14" s="104"/>
      <c r="E14" s="55"/>
      <c r="F14" s="364" t="s">
        <v>11</v>
      </c>
      <c r="G14" s="364"/>
      <c r="H14" s="147">
        <f>SUM(H4:H13)</f>
        <v>0</v>
      </c>
      <c r="I14" s="55"/>
      <c r="J14" s="147">
        <f>SUM(J4:J13)</f>
        <v>0</v>
      </c>
      <c r="K14" s="87"/>
    </row>
    <row r="15" spans="1:11" s="101" customFormat="1" ht="12.75">
      <c r="A15" s="106"/>
      <c r="B15" s="106"/>
      <c r="C15" s="105"/>
      <c r="D15" s="104"/>
      <c r="E15" s="55"/>
      <c r="F15" s="103"/>
      <c r="G15" s="103"/>
      <c r="H15" s="102"/>
      <c r="I15" s="55"/>
      <c r="J15" s="102"/>
      <c r="K15" s="87"/>
    </row>
    <row r="16" spans="1:7" ht="12.75">
      <c r="A16" s="89" t="s">
        <v>10</v>
      </c>
      <c r="F16" s="99"/>
      <c r="G16" s="100"/>
    </row>
    <row r="17" spans="1:6" ht="12.75">
      <c r="A17" s="89"/>
      <c r="F17" s="99"/>
    </row>
    <row r="18" spans="1:11" s="89" customFormat="1" ht="19.5" customHeight="1">
      <c r="A18" s="98" t="s">
        <v>242</v>
      </c>
      <c r="B18" s="96"/>
      <c r="C18" s="96"/>
      <c r="D18" s="96"/>
      <c r="E18" s="96"/>
      <c r="F18" s="97"/>
      <c r="I18" s="94"/>
      <c r="J18" s="94"/>
      <c r="K18" s="87"/>
    </row>
    <row r="19" spans="5:11" s="89" customFormat="1" ht="12.75" customHeight="1">
      <c r="E19" s="91"/>
      <c r="F19" s="96"/>
      <c r="G19" s="95"/>
      <c r="H19" s="94"/>
      <c r="I19" s="94"/>
      <c r="J19" s="94"/>
      <c r="K19" s="87"/>
    </row>
    <row r="20" spans="1:11" s="89" customFormat="1" ht="40.5" customHeight="1">
      <c r="A20" s="349" t="s">
        <v>22</v>
      </c>
      <c r="B20" s="365"/>
      <c r="C20" s="365"/>
      <c r="D20" s="365"/>
      <c r="E20" s="365"/>
      <c r="F20" s="365"/>
      <c r="G20" s="365"/>
      <c r="H20" s="365"/>
      <c r="I20" s="365"/>
      <c r="J20" s="365"/>
      <c r="K20" s="87"/>
    </row>
    <row r="21" spans="1:11" s="89" customFormat="1" ht="16.5" customHeight="1">
      <c r="A21" s="33"/>
      <c r="B21" s="93"/>
      <c r="C21" s="93"/>
      <c r="D21" s="93"/>
      <c r="E21" s="93"/>
      <c r="F21" s="93"/>
      <c r="G21" s="93"/>
      <c r="H21" s="93"/>
      <c r="I21" s="93"/>
      <c r="J21" s="93"/>
      <c r="K21" s="87"/>
    </row>
    <row r="22" spans="1:11" s="89" customFormat="1" ht="12.75" customHeight="1">
      <c r="A22" s="92" t="s">
        <v>12</v>
      </c>
      <c r="E22" s="91"/>
      <c r="F22" s="91"/>
      <c r="G22" s="91"/>
      <c r="H22" s="91"/>
      <c r="I22" s="91"/>
      <c r="J22" s="91"/>
      <c r="K22" s="87"/>
    </row>
    <row r="23" spans="1:11" s="89" customFormat="1" ht="12.75" customHeight="1">
      <c r="A23" s="92"/>
      <c r="E23" s="91"/>
      <c r="F23" s="91"/>
      <c r="G23" s="91"/>
      <c r="H23" s="91"/>
      <c r="I23" s="91"/>
      <c r="J23" s="91"/>
      <c r="K23" s="87"/>
    </row>
    <row r="24" spans="5:11" s="89" customFormat="1" ht="12.75" customHeight="1">
      <c r="E24" s="91"/>
      <c r="F24" s="91"/>
      <c r="G24" s="91"/>
      <c r="H24" s="91"/>
      <c r="I24" s="91"/>
      <c r="J24" s="91"/>
      <c r="K24" s="87"/>
    </row>
    <row r="25" spans="6:10" ht="12.75">
      <c r="F25" s="91"/>
      <c r="G25" s="91"/>
      <c r="H25" s="91" t="s">
        <v>24</v>
      </c>
      <c r="I25" s="91"/>
      <c r="J25" s="91"/>
    </row>
    <row r="26" ht="12.75">
      <c r="H26" s="90" t="s">
        <v>23</v>
      </c>
    </row>
    <row r="30" ht="12.75">
      <c r="K30" s="89"/>
    </row>
    <row r="31" ht="12.75">
      <c r="K31" s="89"/>
    </row>
    <row r="32" ht="12.75">
      <c r="K32" s="89"/>
    </row>
    <row r="33" ht="12.75">
      <c r="K33" s="89"/>
    </row>
    <row r="34" ht="12.75">
      <c r="K34" s="89"/>
    </row>
    <row r="35" ht="12.75">
      <c r="K35" s="89"/>
    </row>
    <row r="36" ht="12.75">
      <c r="K36" s="89"/>
    </row>
  </sheetData>
  <sheetProtection/>
  <mergeCells count="5">
    <mergeCell ref="A1:J1"/>
    <mergeCell ref="A2:B2"/>
    <mergeCell ref="A3:B3"/>
    <mergeCell ref="F14:G14"/>
    <mergeCell ref="A20:J20"/>
  </mergeCells>
  <printOptions/>
  <pageMargins left="0.7" right="0.7" top="0.75" bottom="0.75" header="0.3" footer="0.3"/>
  <pageSetup fitToHeight="0" horizontalDpi="600" verticalDpi="600" orientation="landscape" paperSize="9" scale="89" r:id="rId1"/>
  <headerFooter alignWithMargins="0">
    <oddHeader>&amp;LZP/29/2018&amp;CFormularz asortymentowo-ilościowo-cenowo&amp;RZałącznik nr 2</oddHeader>
  </headerFooter>
  <rowBreaks count="1" manualBreakCount="1">
    <brk id="9" max="10" man="1"/>
  </rowBreaks>
</worksheet>
</file>

<file path=xl/worksheets/sheet14.xml><?xml version="1.0" encoding="utf-8"?>
<worksheet xmlns="http://schemas.openxmlformats.org/spreadsheetml/2006/main" xmlns:r="http://schemas.openxmlformats.org/officeDocument/2006/relationships">
  <dimension ref="A1:K30"/>
  <sheetViews>
    <sheetView view="pageBreakPreview" zoomScale="60" zoomScaleNormal="70" workbookViewId="0" topLeftCell="A1">
      <selection activeCell="H8" sqref="H8"/>
    </sheetView>
  </sheetViews>
  <sheetFormatPr defaultColWidth="11.375" defaultRowHeight="12.75"/>
  <cols>
    <col min="1" max="1" width="8.25390625" style="8" customWidth="1"/>
    <col min="2" max="2" width="35.2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38.25" customHeight="1">
      <c r="A1" s="344" t="s">
        <v>249</v>
      </c>
      <c r="B1" s="344"/>
      <c r="C1" s="344"/>
      <c r="D1" s="344"/>
      <c r="E1" s="344"/>
      <c r="F1" s="344"/>
      <c r="G1" s="344"/>
      <c r="H1" s="344"/>
      <c r="I1" s="344"/>
      <c r="J1" s="344"/>
    </row>
    <row r="2" spans="1:11" s="11" customFormat="1" ht="63" customHeight="1">
      <c r="A2" s="345" t="s">
        <v>0</v>
      </c>
      <c r="B2" s="345"/>
      <c r="C2" s="9" t="s">
        <v>6</v>
      </c>
      <c r="D2" s="9" t="s">
        <v>1</v>
      </c>
      <c r="E2" s="10" t="s">
        <v>7</v>
      </c>
      <c r="F2" s="9" t="s">
        <v>2</v>
      </c>
      <c r="G2" s="9" t="s">
        <v>8</v>
      </c>
      <c r="H2" s="9" t="s">
        <v>3</v>
      </c>
      <c r="I2" s="9" t="s">
        <v>9</v>
      </c>
      <c r="J2" s="9" t="s">
        <v>4</v>
      </c>
      <c r="K2" s="49" t="s">
        <v>26</v>
      </c>
    </row>
    <row r="3" spans="1:11" s="25" customFormat="1" ht="13.5" customHeight="1">
      <c r="A3" s="346" t="s">
        <v>13</v>
      </c>
      <c r="B3" s="347"/>
      <c r="C3" s="54" t="s">
        <v>14</v>
      </c>
      <c r="D3" s="27" t="s">
        <v>15</v>
      </c>
      <c r="E3" s="28" t="s">
        <v>16</v>
      </c>
      <c r="F3" s="28" t="s">
        <v>17</v>
      </c>
      <c r="G3" s="29" t="s">
        <v>18</v>
      </c>
      <c r="H3" s="30" t="s">
        <v>19</v>
      </c>
      <c r="I3" s="31" t="s">
        <v>20</v>
      </c>
      <c r="J3" s="32" t="s">
        <v>21</v>
      </c>
      <c r="K3" s="50">
        <v>10</v>
      </c>
    </row>
    <row r="4" spans="1:11" s="11" customFormat="1" ht="90.75" customHeight="1">
      <c r="A4" s="63">
        <v>1</v>
      </c>
      <c r="B4" s="71" t="s">
        <v>89</v>
      </c>
      <c r="C4" s="70">
        <v>100</v>
      </c>
      <c r="D4" s="69" t="s">
        <v>5</v>
      </c>
      <c r="E4" s="13"/>
      <c r="F4" s="52"/>
      <c r="G4" s="42">
        <f>ROUND(F4*(1+(I4/100)),2)</f>
        <v>0</v>
      </c>
      <c r="H4" s="43">
        <f>C4*F4</f>
        <v>0</v>
      </c>
      <c r="I4" s="53">
        <v>8</v>
      </c>
      <c r="J4" s="43">
        <f>H4+H4*I4/100</f>
        <v>0</v>
      </c>
      <c r="K4" s="51"/>
    </row>
    <row r="5" spans="1:11" s="11" customFormat="1" ht="149.25" customHeight="1">
      <c r="A5" s="63">
        <v>2</v>
      </c>
      <c r="B5" s="71" t="s">
        <v>90</v>
      </c>
      <c r="C5" s="70">
        <v>100</v>
      </c>
      <c r="D5" s="69" t="s">
        <v>5</v>
      </c>
      <c r="E5" s="13"/>
      <c r="F5" s="52"/>
      <c r="G5" s="42">
        <f>ROUND(F5*(1+(I5/100)),2)</f>
        <v>0</v>
      </c>
      <c r="H5" s="43">
        <f>C5*F5</f>
        <v>0</v>
      </c>
      <c r="I5" s="53">
        <v>8</v>
      </c>
      <c r="J5" s="43">
        <f>H5+H5*I5/100</f>
        <v>0</v>
      </c>
      <c r="K5" s="51"/>
    </row>
    <row r="6" spans="1:11" s="11" customFormat="1" ht="96">
      <c r="A6" s="68">
        <v>3</v>
      </c>
      <c r="B6" s="71" t="s">
        <v>91</v>
      </c>
      <c r="C6" s="70">
        <v>300</v>
      </c>
      <c r="D6" s="69" t="s">
        <v>5</v>
      </c>
      <c r="E6" s="13"/>
      <c r="F6" s="52"/>
      <c r="G6" s="42">
        <f>ROUND(F6*(1+(I6/100)),2)</f>
        <v>0</v>
      </c>
      <c r="H6" s="43">
        <f>C6*F6</f>
        <v>0</v>
      </c>
      <c r="I6" s="53">
        <v>8</v>
      </c>
      <c r="J6" s="43">
        <f>H6+H6*I6/100</f>
        <v>0</v>
      </c>
      <c r="K6" s="51"/>
    </row>
    <row r="7" spans="1:11" s="11" customFormat="1" ht="72">
      <c r="A7" s="63">
        <v>4</v>
      </c>
      <c r="B7" s="71" t="s">
        <v>92</v>
      </c>
      <c r="C7" s="70">
        <v>500</v>
      </c>
      <c r="D7" s="69" t="s">
        <v>5</v>
      </c>
      <c r="E7" s="13"/>
      <c r="F7" s="52"/>
      <c r="G7" s="42">
        <f>ROUND(F7*(1+(I7/100)),2)</f>
        <v>0</v>
      </c>
      <c r="H7" s="43">
        <f>C7*F7</f>
        <v>0</v>
      </c>
      <c r="I7" s="53">
        <v>8</v>
      </c>
      <c r="J7" s="43">
        <f>H7+H7*I7/100</f>
        <v>0</v>
      </c>
      <c r="K7" s="51"/>
    </row>
    <row r="8" spans="1:11" s="2" customFormat="1" ht="12.75">
      <c r="A8" s="3"/>
      <c r="B8" s="3"/>
      <c r="C8" s="4"/>
      <c r="D8" s="1"/>
      <c r="E8" s="5"/>
      <c r="F8" s="348" t="s">
        <v>11</v>
      </c>
      <c r="G8" s="348"/>
      <c r="H8" s="6">
        <f>SUM(H4:H7)</f>
        <v>0</v>
      </c>
      <c r="I8" s="5"/>
      <c r="J8" s="6">
        <f>SUM(J4:J7)</f>
        <v>0</v>
      </c>
      <c r="K8" s="8"/>
    </row>
    <row r="9" spans="1:11" s="2" customFormat="1" ht="12.75">
      <c r="A9" s="3"/>
      <c r="B9" s="3"/>
      <c r="C9" s="4"/>
      <c r="D9" s="1"/>
      <c r="E9" s="55"/>
      <c r="F9" s="56"/>
      <c r="G9" s="56"/>
      <c r="H9" s="46"/>
      <c r="I9" s="55"/>
      <c r="J9" s="46"/>
      <c r="K9" s="8"/>
    </row>
    <row r="10" spans="1:7" ht="12.75">
      <c r="A10" s="14" t="s">
        <v>10</v>
      </c>
      <c r="F10" s="15"/>
      <c r="G10" s="22"/>
    </row>
    <row r="11" spans="1:6" ht="12.75">
      <c r="A11" s="14"/>
      <c r="F11" s="15"/>
    </row>
    <row r="12" spans="1:11" s="14" customFormat="1" ht="19.5" customHeight="1">
      <c r="A12" s="19" t="s">
        <v>242</v>
      </c>
      <c r="B12" s="20"/>
      <c r="C12" s="20"/>
      <c r="D12" s="20"/>
      <c r="E12" s="20"/>
      <c r="F12" s="16"/>
      <c r="I12" s="17"/>
      <c r="J12" s="17"/>
      <c r="K12" s="8"/>
    </row>
    <row r="13" spans="5:11" s="14" customFormat="1" ht="12.75" customHeight="1">
      <c r="E13" s="18"/>
      <c r="F13" s="20"/>
      <c r="G13" s="21"/>
      <c r="H13" s="17"/>
      <c r="I13" s="17"/>
      <c r="J13" s="17"/>
      <c r="K13" s="8"/>
    </row>
    <row r="14" spans="1:11" s="14" customFormat="1" ht="40.5" customHeight="1">
      <c r="A14" s="349" t="s">
        <v>22</v>
      </c>
      <c r="B14" s="350"/>
      <c r="C14" s="350"/>
      <c r="D14" s="350"/>
      <c r="E14" s="350"/>
      <c r="F14" s="350"/>
      <c r="G14" s="350"/>
      <c r="H14" s="350"/>
      <c r="I14" s="350"/>
      <c r="J14" s="350"/>
      <c r="K14" s="8"/>
    </row>
    <row r="15" spans="1:11" s="14" customFormat="1" ht="16.5" customHeight="1">
      <c r="A15" s="33"/>
      <c r="B15" s="34"/>
      <c r="C15" s="34"/>
      <c r="D15" s="34"/>
      <c r="E15" s="34"/>
      <c r="F15" s="34"/>
      <c r="G15" s="34"/>
      <c r="H15" s="34"/>
      <c r="I15" s="34"/>
      <c r="J15" s="34"/>
      <c r="K15" s="8"/>
    </row>
    <row r="16" spans="1:11" s="14" customFormat="1" ht="12.75" customHeight="1">
      <c r="A16" s="23" t="s">
        <v>12</v>
      </c>
      <c r="E16" s="18"/>
      <c r="F16" s="18"/>
      <c r="G16" s="18"/>
      <c r="H16" s="18"/>
      <c r="I16" s="18"/>
      <c r="J16" s="18"/>
      <c r="K16" s="8"/>
    </row>
    <row r="17" spans="1:11" s="14" customFormat="1" ht="12.75" customHeight="1">
      <c r="A17" s="23"/>
      <c r="E17" s="18"/>
      <c r="F17" s="18"/>
      <c r="G17" s="18"/>
      <c r="H17" s="18"/>
      <c r="I17" s="18"/>
      <c r="J17" s="18"/>
      <c r="K17" s="8"/>
    </row>
    <row r="18" spans="5:11" s="14" customFormat="1" ht="12.75" customHeight="1">
      <c r="E18" s="18"/>
      <c r="F18" s="18"/>
      <c r="G18" s="18"/>
      <c r="H18" s="18"/>
      <c r="I18" s="18"/>
      <c r="J18" s="18"/>
      <c r="K18" s="8"/>
    </row>
    <row r="19" spans="6:10" ht="12.75">
      <c r="F19" s="18"/>
      <c r="G19" s="18"/>
      <c r="H19" s="18" t="s">
        <v>24</v>
      </c>
      <c r="I19" s="18"/>
      <c r="J19" s="18"/>
    </row>
    <row r="20" ht="12.75">
      <c r="H20" s="24" t="s">
        <v>23</v>
      </c>
    </row>
    <row r="24" ht="12.75">
      <c r="K24" s="14"/>
    </row>
    <row r="25" ht="12.75">
      <c r="K25" s="14"/>
    </row>
    <row r="26" ht="12.75">
      <c r="K26" s="14"/>
    </row>
    <row r="27" ht="12.75">
      <c r="K27" s="14"/>
    </row>
    <row r="28" ht="12.75">
      <c r="K28" s="14"/>
    </row>
    <row r="29" ht="12.75">
      <c r="K29" s="14"/>
    </row>
    <row r="30" ht="12.75">
      <c r="K30" s="14"/>
    </row>
  </sheetData>
  <sheetProtection/>
  <mergeCells count="5">
    <mergeCell ref="A1:J1"/>
    <mergeCell ref="A2:B2"/>
    <mergeCell ref="A3:B3"/>
    <mergeCell ref="F8:G8"/>
    <mergeCell ref="A14:J14"/>
  </mergeCells>
  <printOptions/>
  <pageMargins left="0.7" right="0.7" top="0.75" bottom="0.75" header="0.3" footer="0.3"/>
  <pageSetup fitToHeight="0" horizontalDpi="600" verticalDpi="600" orientation="landscape" paperSize="9" scale="85" r:id="rId1"/>
  <headerFooter alignWithMargins="0">
    <oddHeader>&amp;LZP/29/2018&amp;CFormularz asortymentowo-ilościowo-cenowo&amp;RZałącznik nr 2</oddHeader>
  </headerFooter>
  <rowBreaks count="1" manualBreakCount="1">
    <brk id="5" max="255" man="1"/>
  </rowBreaks>
</worksheet>
</file>

<file path=xl/worksheets/sheet15.xml><?xml version="1.0" encoding="utf-8"?>
<worksheet xmlns="http://schemas.openxmlformats.org/spreadsheetml/2006/main" xmlns:r="http://schemas.openxmlformats.org/officeDocument/2006/relationships">
  <dimension ref="A1:K30"/>
  <sheetViews>
    <sheetView view="pageBreakPreview" zoomScale="60" zoomScaleNormal="80" workbookViewId="0" topLeftCell="A1">
      <selection activeCell="H7" sqref="H7"/>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44" t="s">
        <v>93</v>
      </c>
      <c r="B1" s="344"/>
      <c r="C1" s="344"/>
      <c r="D1" s="344"/>
      <c r="E1" s="344"/>
      <c r="F1" s="344"/>
      <c r="G1" s="344"/>
      <c r="H1" s="344"/>
      <c r="I1" s="344"/>
      <c r="J1" s="344"/>
    </row>
    <row r="2" spans="1:11" s="11" customFormat="1" ht="63" customHeight="1">
      <c r="A2" s="345" t="s">
        <v>0</v>
      </c>
      <c r="B2" s="345"/>
      <c r="C2" s="9" t="s">
        <v>6</v>
      </c>
      <c r="D2" s="9" t="s">
        <v>1</v>
      </c>
      <c r="E2" s="10" t="s">
        <v>7</v>
      </c>
      <c r="F2" s="9" t="s">
        <v>2</v>
      </c>
      <c r="G2" s="9" t="s">
        <v>8</v>
      </c>
      <c r="H2" s="9" t="s">
        <v>3</v>
      </c>
      <c r="I2" s="9" t="s">
        <v>9</v>
      </c>
      <c r="J2" s="9" t="s">
        <v>4</v>
      </c>
      <c r="K2" s="49" t="s">
        <v>26</v>
      </c>
    </row>
    <row r="3" spans="1:11" s="25" customFormat="1" ht="13.5" customHeight="1">
      <c r="A3" s="346" t="s">
        <v>13</v>
      </c>
      <c r="B3" s="347"/>
      <c r="C3" s="26" t="s">
        <v>14</v>
      </c>
      <c r="D3" s="27" t="s">
        <v>15</v>
      </c>
      <c r="E3" s="28" t="s">
        <v>16</v>
      </c>
      <c r="F3" s="28" t="s">
        <v>17</v>
      </c>
      <c r="G3" s="29" t="s">
        <v>18</v>
      </c>
      <c r="H3" s="30" t="s">
        <v>19</v>
      </c>
      <c r="I3" s="31" t="s">
        <v>20</v>
      </c>
      <c r="J3" s="32" t="s">
        <v>21</v>
      </c>
      <c r="K3" s="50">
        <v>10</v>
      </c>
    </row>
    <row r="4" spans="1:11" s="11" customFormat="1" ht="47.25" customHeight="1">
      <c r="A4" s="68">
        <v>1</v>
      </c>
      <c r="B4" s="73" t="s">
        <v>94</v>
      </c>
      <c r="C4" s="72">
        <v>100</v>
      </c>
      <c r="D4" s="12" t="s">
        <v>5</v>
      </c>
      <c r="E4" s="13"/>
      <c r="F4" s="52"/>
      <c r="G4" s="42">
        <f>ROUND(F4*(1+(I4/100)),2)</f>
        <v>0</v>
      </c>
      <c r="H4" s="43">
        <f>C4*F4</f>
        <v>0</v>
      </c>
      <c r="I4" s="219">
        <v>8</v>
      </c>
      <c r="J4" s="43">
        <f>H4+H4*I4/100</f>
        <v>0</v>
      </c>
      <c r="K4" s="51"/>
    </row>
    <row r="5" spans="1:11" s="11" customFormat="1" ht="63.75" customHeight="1">
      <c r="A5" s="63">
        <v>2</v>
      </c>
      <c r="B5" s="73" t="s">
        <v>95</v>
      </c>
      <c r="C5" s="72">
        <v>1000</v>
      </c>
      <c r="D5" s="12" t="s">
        <v>5</v>
      </c>
      <c r="E5" s="13"/>
      <c r="F5" s="52"/>
      <c r="G5" s="42">
        <f>ROUND(F5*(1+(I5/100)),2)</f>
        <v>0</v>
      </c>
      <c r="H5" s="43">
        <f>C5*F5</f>
        <v>0</v>
      </c>
      <c r="I5" s="219">
        <v>8</v>
      </c>
      <c r="J5" s="43">
        <f>H5+H5*I5/100</f>
        <v>0</v>
      </c>
      <c r="K5" s="51"/>
    </row>
    <row r="6" spans="1:11" s="11" customFormat="1" ht="62.25" customHeight="1">
      <c r="A6" s="63">
        <v>3</v>
      </c>
      <c r="B6" s="73" t="s">
        <v>96</v>
      </c>
      <c r="C6" s="72">
        <v>800</v>
      </c>
      <c r="D6" s="12" t="s">
        <v>5</v>
      </c>
      <c r="E6" s="13"/>
      <c r="F6" s="52"/>
      <c r="G6" s="42">
        <f>ROUND(F6*(1+(I6/100)),2)</f>
        <v>0</v>
      </c>
      <c r="H6" s="43">
        <f>C6*F6</f>
        <v>0</v>
      </c>
      <c r="I6" s="219">
        <v>8</v>
      </c>
      <c r="J6" s="43">
        <f>H6+H6*I6/100</f>
        <v>0</v>
      </c>
      <c r="K6" s="51"/>
    </row>
    <row r="7" spans="1:11" s="11" customFormat="1" ht="231" customHeight="1">
      <c r="A7" s="44">
        <v>4</v>
      </c>
      <c r="B7" s="73" t="s">
        <v>124</v>
      </c>
      <c r="C7" s="45">
        <v>300</v>
      </c>
      <c r="D7" s="85" t="s">
        <v>116</v>
      </c>
      <c r="E7" s="13"/>
      <c r="F7" s="52"/>
      <c r="G7" s="42">
        <f>ROUND(F7*(1+(I7/100)),2)</f>
        <v>0</v>
      </c>
      <c r="H7" s="43">
        <f>C7*F7</f>
        <v>0</v>
      </c>
      <c r="I7" s="219">
        <v>8</v>
      </c>
      <c r="J7" s="43">
        <f>H7+H7*I7/100</f>
        <v>0</v>
      </c>
      <c r="K7" s="51"/>
    </row>
    <row r="8" spans="1:11" s="2" customFormat="1" ht="12.75">
      <c r="A8" s="3"/>
      <c r="B8" s="3"/>
      <c r="C8" s="4"/>
      <c r="D8" s="1"/>
      <c r="E8" s="55"/>
      <c r="F8" s="366" t="s">
        <v>11</v>
      </c>
      <c r="G8" s="366"/>
      <c r="H8" s="57">
        <f>SUM(H4:H7)</f>
        <v>0</v>
      </c>
      <c r="I8" s="55"/>
      <c r="J8" s="57">
        <f>SUM(J4:J7)</f>
        <v>0</v>
      </c>
      <c r="K8" s="8"/>
    </row>
    <row r="9" spans="1:7" ht="12.75">
      <c r="A9" s="14" t="s">
        <v>10</v>
      </c>
      <c r="F9" s="15"/>
      <c r="G9" s="22"/>
    </row>
    <row r="10" spans="1:6" ht="12.75">
      <c r="A10" s="14"/>
      <c r="F10" s="15"/>
    </row>
    <row r="11" spans="1:10" ht="14.25" customHeight="1">
      <c r="A11" s="35"/>
      <c r="B11" s="36"/>
      <c r="C11" s="37"/>
      <c r="D11" s="37"/>
      <c r="E11" s="37"/>
      <c r="F11" s="38"/>
      <c r="G11" s="40"/>
      <c r="H11" s="40"/>
      <c r="I11" s="40"/>
      <c r="J11" s="39"/>
    </row>
    <row r="12" spans="1:11" s="14" customFormat="1" ht="19.5" customHeight="1">
      <c r="A12" s="19" t="s">
        <v>242</v>
      </c>
      <c r="B12" s="20"/>
      <c r="C12" s="20"/>
      <c r="D12" s="20"/>
      <c r="E12" s="20"/>
      <c r="F12" s="16"/>
      <c r="I12" s="17"/>
      <c r="J12" s="17"/>
      <c r="K12" s="8"/>
    </row>
    <row r="13" spans="5:11" s="14" customFormat="1" ht="12.75" customHeight="1">
      <c r="E13" s="18"/>
      <c r="F13" s="20"/>
      <c r="G13" s="21"/>
      <c r="H13" s="17"/>
      <c r="I13" s="17"/>
      <c r="J13" s="17"/>
      <c r="K13" s="8"/>
    </row>
    <row r="14" spans="1:11" s="14" customFormat="1" ht="40.5" customHeight="1">
      <c r="A14" s="349" t="s">
        <v>22</v>
      </c>
      <c r="B14" s="349"/>
      <c r="C14" s="349"/>
      <c r="D14" s="349"/>
      <c r="E14" s="349"/>
      <c r="F14" s="349"/>
      <c r="G14" s="349"/>
      <c r="H14" s="349"/>
      <c r="I14" s="349"/>
      <c r="J14" s="349"/>
      <c r="K14" s="8"/>
    </row>
    <row r="15" spans="1:11" s="14" customFormat="1" ht="16.5" customHeight="1">
      <c r="A15" s="33"/>
      <c r="B15" s="34"/>
      <c r="C15" s="34"/>
      <c r="D15" s="34"/>
      <c r="E15" s="34"/>
      <c r="F15" s="34"/>
      <c r="G15" s="34"/>
      <c r="H15" s="34"/>
      <c r="I15" s="34"/>
      <c r="J15" s="34"/>
      <c r="K15" s="8"/>
    </row>
    <row r="16" spans="1:11" s="14" customFormat="1" ht="12.75" customHeight="1">
      <c r="A16" s="23" t="s">
        <v>12</v>
      </c>
      <c r="E16" s="18"/>
      <c r="F16" s="18"/>
      <c r="G16" s="18"/>
      <c r="H16" s="18"/>
      <c r="I16" s="18"/>
      <c r="J16" s="18"/>
      <c r="K16" s="8"/>
    </row>
    <row r="17" spans="1:11" s="14" customFormat="1" ht="12.75" customHeight="1">
      <c r="A17" s="23"/>
      <c r="E17" s="18"/>
      <c r="F17" s="18"/>
      <c r="G17" s="18"/>
      <c r="H17" s="18"/>
      <c r="I17" s="18"/>
      <c r="J17" s="18"/>
      <c r="K17" s="8"/>
    </row>
    <row r="18" spans="5:11" s="14" customFormat="1" ht="12.75" customHeight="1">
      <c r="E18" s="18"/>
      <c r="F18" s="18"/>
      <c r="G18" s="18"/>
      <c r="H18" s="18"/>
      <c r="I18" s="18"/>
      <c r="J18" s="18"/>
      <c r="K18" s="8"/>
    </row>
    <row r="19" spans="6:10" ht="12.75">
      <c r="F19" s="18"/>
      <c r="G19" s="18"/>
      <c r="H19" s="18" t="s">
        <v>24</v>
      </c>
      <c r="I19" s="18"/>
      <c r="J19" s="18"/>
    </row>
    <row r="20" ht="12.75">
      <c r="H20" s="24" t="s">
        <v>23</v>
      </c>
    </row>
    <row r="24" ht="12.75">
      <c r="K24" s="14"/>
    </row>
    <row r="25" ht="12.75">
      <c r="K25" s="14"/>
    </row>
    <row r="26" ht="12.75">
      <c r="K26" s="14"/>
    </row>
    <row r="27" ht="12.75">
      <c r="K27" s="14"/>
    </row>
    <row r="28" ht="12.75">
      <c r="K28" s="14"/>
    </row>
    <row r="29" ht="12.75">
      <c r="K29" s="14"/>
    </row>
    <row r="30" ht="12.75">
      <c r="K30" s="14"/>
    </row>
  </sheetData>
  <sheetProtection/>
  <mergeCells count="5">
    <mergeCell ref="A1:J1"/>
    <mergeCell ref="A2:B2"/>
    <mergeCell ref="A3:B3"/>
    <mergeCell ref="F8:G8"/>
    <mergeCell ref="A14:J14"/>
  </mergeCells>
  <printOptions/>
  <pageMargins left="0.7" right="0.7" top="0.75" bottom="0.75" header="0.3" footer="0.3"/>
  <pageSetup fitToHeight="0" horizontalDpi="600" verticalDpi="600" orientation="landscape" paperSize="9" scale="70" r:id="rId1"/>
  <headerFooter alignWithMargins="0">
    <oddHeader>&amp;LZP/29/2018&amp;CFormularz asortymentowo-ilościowo-cenowo&amp;RZałącznik nr 2</oddHeader>
  </headerFooter>
</worksheet>
</file>

<file path=xl/worksheets/sheet16.xml><?xml version="1.0" encoding="utf-8"?>
<worksheet xmlns="http://schemas.openxmlformats.org/spreadsheetml/2006/main" xmlns:r="http://schemas.openxmlformats.org/officeDocument/2006/relationships">
  <dimension ref="A1:K28"/>
  <sheetViews>
    <sheetView view="pageBreakPreview" zoomScale="80" zoomScaleNormal="80" zoomScaleSheetLayoutView="80" workbookViewId="0" topLeftCell="A1">
      <selection activeCell="B4" sqref="B4"/>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44" t="s">
        <v>97</v>
      </c>
      <c r="B1" s="344"/>
      <c r="C1" s="344"/>
      <c r="D1" s="344"/>
      <c r="E1" s="344"/>
      <c r="F1" s="344"/>
      <c r="G1" s="344"/>
      <c r="H1" s="344"/>
      <c r="I1" s="344"/>
      <c r="J1" s="344"/>
    </row>
    <row r="2" spans="1:11" s="11" customFormat="1" ht="63" customHeight="1">
      <c r="A2" s="345" t="s">
        <v>0</v>
      </c>
      <c r="B2" s="345"/>
      <c r="C2" s="9" t="s">
        <v>6</v>
      </c>
      <c r="D2" s="9" t="s">
        <v>1</v>
      </c>
      <c r="E2" s="10" t="s">
        <v>7</v>
      </c>
      <c r="F2" s="9" t="s">
        <v>2</v>
      </c>
      <c r="G2" s="9" t="s">
        <v>8</v>
      </c>
      <c r="H2" s="9" t="s">
        <v>3</v>
      </c>
      <c r="I2" s="9" t="s">
        <v>9</v>
      </c>
      <c r="J2" s="9" t="s">
        <v>4</v>
      </c>
      <c r="K2" s="49" t="s">
        <v>26</v>
      </c>
    </row>
    <row r="3" spans="1:11" s="25" customFormat="1" ht="13.5" customHeight="1">
      <c r="A3" s="346" t="s">
        <v>13</v>
      </c>
      <c r="B3" s="347"/>
      <c r="C3" s="26" t="s">
        <v>14</v>
      </c>
      <c r="D3" s="27" t="s">
        <v>15</v>
      </c>
      <c r="E3" s="28" t="s">
        <v>16</v>
      </c>
      <c r="F3" s="28" t="s">
        <v>17</v>
      </c>
      <c r="G3" s="29" t="s">
        <v>18</v>
      </c>
      <c r="H3" s="30" t="s">
        <v>19</v>
      </c>
      <c r="I3" s="31" t="s">
        <v>20</v>
      </c>
      <c r="J3" s="32" t="s">
        <v>21</v>
      </c>
      <c r="K3" s="50">
        <v>10</v>
      </c>
    </row>
    <row r="4" spans="1:11" s="11" customFormat="1" ht="152.25" customHeight="1">
      <c r="A4" s="68">
        <v>1</v>
      </c>
      <c r="B4" s="398" t="s">
        <v>314</v>
      </c>
      <c r="C4" s="72">
        <v>2000</v>
      </c>
      <c r="D4" s="12" t="s">
        <v>5</v>
      </c>
      <c r="E4" s="13"/>
      <c r="F4" s="52"/>
      <c r="G4" s="42">
        <f>ROUND(F4*(1+(I4/100)),2)</f>
        <v>0</v>
      </c>
      <c r="H4" s="43">
        <f>C4*F4</f>
        <v>0</v>
      </c>
      <c r="I4" s="219">
        <v>8</v>
      </c>
      <c r="J4" s="43">
        <f>H4+H4*I4/100</f>
        <v>0</v>
      </c>
      <c r="K4" s="51"/>
    </row>
    <row r="5" spans="1:11" s="11" customFormat="1" ht="69.75" customHeight="1">
      <c r="A5" s="63">
        <v>2</v>
      </c>
      <c r="B5" s="81" t="s">
        <v>98</v>
      </c>
      <c r="C5" s="72">
        <v>100</v>
      </c>
      <c r="D5" s="12" t="s">
        <v>5</v>
      </c>
      <c r="E5" s="13"/>
      <c r="F5" s="52"/>
      <c r="G5" s="42">
        <f>ROUND(F5*(1+(I5/100)),2)</f>
        <v>0</v>
      </c>
      <c r="H5" s="43">
        <f>C5*F5</f>
        <v>0</v>
      </c>
      <c r="I5" s="219">
        <v>8</v>
      </c>
      <c r="J5" s="43">
        <f>H5+H5*I5/100</f>
        <v>0</v>
      </c>
      <c r="K5" s="51"/>
    </row>
    <row r="6" spans="1:11" s="2" customFormat="1" ht="12.75">
      <c r="A6" s="3"/>
      <c r="B6" s="3"/>
      <c r="C6" s="4"/>
      <c r="D6" s="1"/>
      <c r="E6" s="5"/>
      <c r="F6" s="348" t="s">
        <v>11</v>
      </c>
      <c r="G6" s="348"/>
      <c r="H6" s="6">
        <f>SUM(H4:H5)</f>
        <v>0</v>
      </c>
      <c r="I6" s="5"/>
      <c r="J6" s="6">
        <f>SUM(J4:J5)</f>
        <v>0</v>
      </c>
      <c r="K6" s="8"/>
    </row>
    <row r="7" spans="1:7" ht="12.75">
      <c r="A7" s="14" t="s">
        <v>10</v>
      </c>
      <c r="F7" s="15"/>
      <c r="G7" s="22"/>
    </row>
    <row r="8" spans="1:6" ht="12.75">
      <c r="A8" s="14"/>
      <c r="F8" s="15"/>
    </row>
    <row r="9" spans="1:10" ht="14.25" customHeight="1">
      <c r="A9" s="35"/>
      <c r="B9" s="36"/>
      <c r="C9" s="37"/>
      <c r="D9" s="37"/>
      <c r="E9" s="37"/>
      <c r="F9" s="38"/>
      <c r="G9" s="40"/>
      <c r="H9" s="40"/>
      <c r="I9" s="40"/>
      <c r="J9" s="39"/>
    </row>
    <row r="10" spans="1:11" s="14" customFormat="1" ht="19.5" customHeight="1">
      <c r="A10" s="19" t="s">
        <v>242</v>
      </c>
      <c r="B10" s="20"/>
      <c r="C10" s="20"/>
      <c r="D10" s="20"/>
      <c r="E10" s="20"/>
      <c r="F10" s="16"/>
      <c r="I10" s="17"/>
      <c r="J10" s="17"/>
      <c r="K10" s="8"/>
    </row>
    <row r="11" spans="5:11" s="14" customFormat="1" ht="12.75" customHeight="1">
      <c r="E11" s="18"/>
      <c r="F11" s="20"/>
      <c r="G11" s="21"/>
      <c r="H11" s="17"/>
      <c r="I11" s="17"/>
      <c r="J11" s="17"/>
      <c r="K11" s="8"/>
    </row>
    <row r="12" spans="1:11" s="14" customFormat="1" ht="40.5" customHeight="1">
      <c r="A12" s="349" t="s">
        <v>22</v>
      </c>
      <c r="B12" s="350"/>
      <c r="C12" s="350"/>
      <c r="D12" s="350"/>
      <c r="E12" s="350"/>
      <c r="F12" s="350"/>
      <c r="G12" s="350"/>
      <c r="H12" s="350"/>
      <c r="I12" s="350"/>
      <c r="J12" s="350"/>
      <c r="K12" s="8"/>
    </row>
    <row r="13" spans="1:11" s="14" customFormat="1" ht="16.5" customHeight="1">
      <c r="A13" s="33"/>
      <c r="B13" s="34"/>
      <c r="C13" s="34"/>
      <c r="D13" s="34"/>
      <c r="E13" s="34"/>
      <c r="F13" s="34"/>
      <c r="G13" s="34"/>
      <c r="H13" s="34"/>
      <c r="I13" s="34"/>
      <c r="J13" s="34"/>
      <c r="K13" s="8"/>
    </row>
    <row r="14" spans="1:11" s="14" customFormat="1" ht="12.75" customHeight="1">
      <c r="A14" s="23" t="s">
        <v>12</v>
      </c>
      <c r="E14" s="18"/>
      <c r="F14" s="18"/>
      <c r="G14" s="18"/>
      <c r="H14" s="18"/>
      <c r="I14" s="18"/>
      <c r="J14" s="18"/>
      <c r="K14" s="8"/>
    </row>
    <row r="15" spans="1:11" s="14" customFormat="1" ht="12.75" customHeight="1">
      <c r="A15" s="23"/>
      <c r="E15" s="18"/>
      <c r="F15" s="18"/>
      <c r="G15" s="18"/>
      <c r="H15" s="18"/>
      <c r="I15" s="18"/>
      <c r="J15" s="18"/>
      <c r="K15" s="8"/>
    </row>
    <row r="16" spans="5:11" s="14" customFormat="1" ht="12.75" customHeight="1">
      <c r="E16" s="18"/>
      <c r="F16" s="18"/>
      <c r="G16" s="18"/>
      <c r="H16" s="18"/>
      <c r="I16" s="18"/>
      <c r="J16" s="18"/>
      <c r="K16" s="8"/>
    </row>
    <row r="17" spans="6:10" ht="12.75">
      <c r="F17" s="18"/>
      <c r="G17" s="18"/>
      <c r="H17" s="18" t="s">
        <v>24</v>
      </c>
      <c r="I17" s="18"/>
      <c r="J17" s="18"/>
    </row>
    <row r="18" ht="12.75">
      <c r="H18" s="24" t="s">
        <v>23</v>
      </c>
    </row>
    <row r="22" ht="12.75">
      <c r="K22" s="14"/>
    </row>
    <row r="23" ht="12.75">
      <c r="K23" s="14"/>
    </row>
    <row r="24" ht="12.75">
      <c r="K24" s="14"/>
    </row>
    <row r="25" ht="12.75">
      <c r="K25" s="14"/>
    </row>
    <row r="26" ht="12.75">
      <c r="K26" s="14"/>
    </row>
    <row r="27" ht="12.75">
      <c r="K27" s="14"/>
    </row>
    <row r="28" ht="12.75">
      <c r="K28" s="14"/>
    </row>
  </sheetData>
  <sheetProtection/>
  <mergeCells count="5">
    <mergeCell ref="A1:J1"/>
    <mergeCell ref="A2:B2"/>
    <mergeCell ref="A3:B3"/>
    <mergeCell ref="F6:G6"/>
    <mergeCell ref="A12:J12"/>
  </mergeCells>
  <printOptions/>
  <pageMargins left="0.7" right="0.7" top="0.75" bottom="0.75" header="0.3" footer="0.3"/>
  <pageSetup fitToHeight="0" horizontalDpi="600" verticalDpi="600" orientation="landscape" paperSize="9" scale="87" r:id="rId1"/>
  <headerFooter alignWithMargins="0">
    <oddHeader>&amp;LZP/29/2018&amp;CFormularz asortymentowo-ilościowo-cenowo&amp;RZałącznik nr 2</oddHeader>
  </headerFooter>
</worksheet>
</file>

<file path=xl/worksheets/sheet17.xml><?xml version="1.0" encoding="utf-8"?>
<worksheet xmlns="http://schemas.openxmlformats.org/spreadsheetml/2006/main" xmlns:r="http://schemas.openxmlformats.org/officeDocument/2006/relationships">
  <dimension ref="A1:K26"/>
  <sheetViews>
    <sheetView view="pageBreakPreview" zoomScale="60" workbookViewId="0" topLeftCell="A1">
      <selection activeCell="G25" sqref="G25"/>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44" t="s">
        <v>250</v>
      </c>
      <c r="B1" s="344"/>
      <c r="C1" s="344"/>
      <c r="D1" s="344"/>
      <c r="E1" s="344"/>
      <c r="F1" s="344"/>
      <c r="G1" s="344"/>
      <c r="H1" s="344"/>
      <c r="I1" s="344"/>
      <c r="J1" s="344"/>
    </row>
    <row r="2" spans="1:11" s="11" customFormat="1" ht="63" customHeight="1">
      <c r="A2" s="345" t="s">
        <v>0</v>
      </c>
      <c r="B2" s="345"/>
      <c r="C2" s="9" t="s">
        <v>6</v>
      </c>
      <c r="D2" s="9" t="s">
        <v>1</v>
      </c>
      <c r="E2" s="10" t="s">
        <v>7</v>
      </c>
      <c r="F2" s="9" t="s">
        <v>2</v>
      </c>
      <c r="G2" s="9" t="s">
        <v>8</v>
      </c>
      <c r="H2" s="9" t="s">
        <v>3</v>
      </c>
      <c r="I2" s="9" t="s">
        <v>9</v>
      </c>
      <c r="J2" s="9" t="s">
        <v>4</v>
      </c>
      <c r="K2" s="49" t="s">
        <v>26</v>
      </c>
    </row>
    <row r="3" spans="1:11" s="25" customFormat="1" ht="13.5" customHeight="1" thickBot="1">
      <c r="A3" s="346" t="s">
        <v>13</v>
      </c>
      <c r="B3" s="347"/>
      <c r="C3" s="26" t="s">
        <v>14</v>
      </c>
      <c r="D3" s="27" t="s">
        <v>15</v>
      </c>
      <c r="E3" s="28" t="s">
        <v>16</v>
      </c>
      <c r="F3" s="28" t="s">
        <v>17</v>
      </c>
      <c r="G3" s="29" t="s">
        <v>18</v>
      </c>
      <c r="H3" s="30" t="s">
        <v>19</v>
      </c>
      <c r="I3" s="31" t="s">
        <v>20</v>
      </c>
      <c r="J3" s="32" t="s">
        <v>21</v>
      </c>
      <c r="K3" s="50">
        <v>10</v>
      </c>
    </row>
    <row r="4" spans="1:11" s="11" customFormat="1" ht="180.75" thickBot="1">
      <c r="A4" s="58">
        <v>1</v>
      </c>
      <c r="B4" s="59" t="s">
        <v>175</v>
      </c>
      <c r="C4" s="45">
        <v>200</v>
      </c>
      <c r="D4" s="85" t="s">
        <v>116</v>
      </c>
      <c r="E4" s="13"/>
      <c r="F4" s="52"/>
      <c r="G4" s="42">
        <f>ROUND(F4*(1+(I4/100)),2)</f>
        <v>0</v>
      </c>
      <c r="H4" s="43">
        <f>C4*F4</f>
        <v>0</v>
      </c>
      <c r="I4" s="219">
        <v>8</v>
      </c>
      <c r="J4" s="43">
        <f>H4+H4*I4/100</f>
        <v>0</v>
      </c>
      <c r="K4" s="51"/>
    </row>
    <row r="5" spans="1:11" s="2" customFormat="1" ht="12.75">
      <c r="A5" s="3"/>
      <c r="B5" s="3"/>
      <c r="C5" s="4"/>
      <c r="D5" s="1"/>
      <c r="E5" s="5"/>
      <c r="F5" s="348" t="s">
        <v>11</v>
      </c>
      <c r="G5" s="348"/>
      <c r="H5" s="6">
        <f>SUM(H4:H4)</f>
        <v>0</v>
      </c>
      <c r="I5" s="5"/>
      <c r="J5" s="6">
        <f>SUM(J4:J4)</f>
        <v>0</v>
      </c>
      <c r="K5" s="8"/>
    </row>
    <row r="6" spans="1:7" ht="12.75">
      <c r="A6" s="14" t="s">
        <v>10</v>
      </c>
      <c r="F6" s="15"/>
      <c r="G6" s="22"/>
    </row>
    <row r="7" spans="1:6" ht="12.75">
      <c r="A7" s="14"/>
      <c r="F7" s="15"/>
    </row>
    <row r="8" spans="1:11" s="14" customFormat="1" ht="19.5" customHeight="1">
      <c r="A8" s="19" t="s">
        <v>242</v>
      </c>
      <c r="B8" s="20"/>
      <c r="C8" s="20"/>
      <c r="D8" s="20"/>
      <c r="E8" s="20"/>
      <c r="F8" s="16"/>
      <c r="I8" s="17"/>
      <c r="J8" s="17"/>
      <c r="K8" s="8"/>
    </row>
    <row r="9" spans="5:11" s="14" customFormat="1" ht="12.75" customHeight="1">
      <c r="E9" s="18"/>
      <c r="F9" s="20"/>
      <c r="G9" s="21"/>
      <c r="H9" s="17"/>
      <c r="I9" s="17"/>
      <c r="J9" s="17"/>
      <c r="K9" s="8"/>
    </row>
    <row r="10" spans="1:11" s="14" customFormat="1" ht="40.5" customHeight="1">
      <c r="A10" s="349" t="s">
        <v>22</v>
      </c>
      <c r="B10" s="350"/>
      <c r="C10" s="350"/>
      <c r="D10" s="350"/>
      <c r="E10" s="350"/>
      <c r="F10" s="350"/>
      <c r="G10" s="350"/>
      <c r="H10" s="350"/>
      <c r="I10" s="350"/>
      <c r="J10" s="350"/>
      <c r="K10" s="8"/>
    </row>
    <row r="11" spans="1:11" s="14" customFormat="1" ht="16.5" customHeight="1">
      <c r="A11" s="33"/>
      <c r="B11" s="34"/>
      <c r="C11" s="34"/>
      <c r="D11" s="34"/>
      <c r="E11" s="34"/>
      <c r="F11" s="34"/>
      <c r="G11" s="34"/>
      <c r="H11" s="34"/>
      <c r="I11" s="34"/>
      <c r="J11" s="34"/>
      <c r="K11" s="8"/>
    </row>
    <row r="12" spans="1:11" s="14" customFormat="1" ht="12.75" customHeight="1">
      <c r="A12" s="23" t="s">
        <v>12</v>
      </c>
      <c r="E12" s="18"/>
      <c r="F12" s="18"/>
      <c r="G12" s="18"/>
      <c r="H12" s="18"/>
      <c r="I12" s="18"/>
      <c r="J12" s="18"/>
      <c r="K12" s="8"/>
    </row>
    <row r="13" spans="1:11" s="14" customFormat="1" ht="12.75" customHeight="1">
      <c r="A13" s="23"/>
      <c r="E13" s="18"/>
      <c r="F13" s="18"/>
      <c r="G13" s="18"/>
      <c r="H13" s="18"/>
      <c r="I13" s="18"/>
      <c r="J13" s="18"/>
      <c r="K13" s="8"/>
    </row>
    <row r="14" spans="5:11" s="14" customFormat="1" ht="12.75" customHeight="1">
      <c r="E14" s="18"/>
      <c r="F14" s="18"/>
      <c r="G14" s="18"/>
      <c r="H14" s="18"/>
      <c r="I14" s="18"/>
      <c r="J14" s="18"/>
      <c r="K14" s="8"/>
    </row>
    <row r="15" spans="6:10" ht="12.75">
      <c r="F15" s="18"/>
      <c r="G15" s="18"/>
      <c r="H15" s="18" t="s">
        <v>24</v>
      </c>
      <c r="I15" s="18"/>
      <c r="J15" s="18"/>
    </row>
    <row r="16" ht="12.75">
      <c r="H16" s="24" t="s">
        <v>23</v>
      </c>
    </row>
    <row r="20" ht="12.75">
      <c r="K20" s="14"/>
    </row>
    <row r="21" ht="12.75">
      <c r="K21" s="14"/>
    </row>
    <row r="22" ht="12.75">
      <c r="K22" s="14"/>
    </row>
    <row r="23" ht="12.75">
      <c r="K23" s="14"/>
    </row>
    <row r="24" ht="12.75">
      <c r="K24" s="14"/>
    </row>
    <row r="25" ht="12.75">
      <c r="K25" s="14"/>
    </row>
    <row r="26" ht="12.75">
      <c r="K26" s="14"/>
    </row>
  </sheetData>
  <sheetProtection/>
  <mergeCells count="5">
    <mergeCell ref="A1:J1"/>
    <mergeCell ref="A2:B2"/>
    <mergeCell ref="A3:B3"/>
    <mergeCell ref="F5:G5"/>
    <mergeCell ref="A10:J10"/>
  </mergeCells>
  <printOptions/>
  <pageMargins left="0.7" right="0.7" top="0.75" bottom="0.75" header="0.3" footer="0.3"/>
  <pageSetup fitToHeight="0" horizontalDpi="600" verticalDpi="600" orientation="landscape" paperSize="9" scale="87" r:id="rId1"/>
  <headerFooter alignWithMargins="0">
    <oddHeader>&amp;LZP/29/2018&amp;CFormularz asortymentowo-ilościowo-cenowo&amp;RZałącznik nr 2</oddHeader>
  </headerFooter>
</worksheet>
</file>

<file path=xl/worksheets/sheet18.xml><?xml version="1.0" encoding="utf-8"?>
<worksheet xmlns="http://schemas.openxmlformats.org/spreadsheetml/2006/main" xmlns:r="http://schemas.openxmlformats.org/officeDocument/2006/relationships">
  <dimension ref="A1:K28"/>
  <sheetViews>
    <sheetView view="pageBreakPreview" zoomScale="60" zoomScaleNormal="80" workbookViewId="0" topLeftCell="A1">
      <selection activeCell="G25" sqref="G25"/>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44" t="s">
        <v>99</v>
      </c>
      <c r="B1" s="344"/>
      <c r="C1" s="344"/>
      <c r="D1" s="344"/>
      <c r="E1" s="344"/>
      <c r="F1" s="344"/>
      <c r="G1" s="344"/>
      <c r="H1" s="344"/>
      <c r="I1" s="344"/>
      <c r="J1" s="344"/>
    </row>
    <row r="2" spans="1:11" s="11" customFormat="1" ht="63" customHeight="1">
      <c r="A2" s="345" t="s">
        <v>0</v>
      </c>
      <c r="B2" s="345"/>
      <c r="C2" s="9" t="s">
        <v>6</v>
      </c>
      <c r="D2" s="9" t="s">
        <v>1</v>
      </c>
      <c r="E2" s="10" t="s">
        <v>7</v>
      </c>
      <c r="F2" s="9" t="s">
        <v>2</v>
      </c>
      <c r="G2" s="9" t="s">
        <v>8</v>
      </c>
      <c r="H2" s="9" t="s">
        <v>3</v>
      </c>
      <c r="I2" s="9" t="s">
        <v>9</v>
      </c>
      <c r="J2" s="9" t="s">
        <v>4</v>
      </c>
      <c r="K2" s="49" t="s">
        <v>26</v>
      </c>
    </row>
    <row r="3" spans="1:11" s="25" customFormat="1" ht="13.5" customHeight="1">
      <c r="A3" s="346" t="s">
        <v>13</v>
      </c>
      <c r="B3" s="347"/>
      <c r="C3" s="26" t="s">
        <v>14</v>
      </c>
      <c r="D3" s="27" t="s">
        <v>15</v>
      </c>
      <c r="E3" s="28" t="s">
        <v>16</v>
      </c>
      <c r="F3" s="28" t="s">
        <v>17</v>
      </c>
      <c r="G3" s="29" t="s">
        <v>18</v>
      </c>
      <c r="H3" s="30" t="s">
        <v>19</v>
      </c>
      <c r="I3" s="31" t="s">
        <v>20</v>
      </c>
      <c r="J3" s="32" t="s">
        <v>21</v>
      </c>
      <c r="K3" s="50">
        <v>10</v>
      </c>
    </row>
    <row r="4" spans="1:11" s="11" customFormat="1" ht="51" customHeight="1">
      <c r="A4" s="63">
        <v>1</v>
      </c>
      <c r="B4" s="75" t="s">
        <v>100</v>
      </c>
      <c r="C4" s="72">
        <v>5</v>
      </c>
      <c r="D4" s="12" t="s">
        <v>5</v>
      </c>
      <c r="E4" s="13"/>
      <c r="F4" s="52"/>
      <c r="G4" s="42">
        <f>ROUND(F4*(1+(I4/100)),2)</f>
        <v>0</v>
      </c>
      <c r="H4" s="43">
        <f>C4*F4</f>
        <v>0</v>
      </c>
      <c r="I4" s="219">
        <v>8</v>
      </c>
      <c r="J4" s="43">
        <f>H4+H4*I4/100</f>
        <v>0</v>
      </c>
      <c r="K4" s="51"/>
    </row>
    <row r="5" spans="1:11" s="11" customFormat="1" ht="51" customHeight="1">
      <c r="A5" s="63">
        <v>2</v>
      </c>
      <c r="B5" s="75" t="s">
        <v>101</v>
      </c>
      <c r="C5" s="72">
        <v>5</v>
      </c>
      <c r="D5" s="12" t="s">
        <v>5</v>
      </c>
      <c r="E5" s="13"/>
      <c r="F5" s="52"/>
      <c r="G5" s="42">
        <f>ROUND(F5*(1+(I5/100)),2)</f>
        <v>0</v>
      </c>
      <c r="H5" s="43">
        <f>C5*F5</f>
        <v>0</v>
      </c>
      <c r="I5" s="219">
        <v>8</v>
      </c>
      <c r="J5" s="43">
        <f>H5+H5*I5/100</f>
        <v>0</v>
      </c>
      <c r="K5" s="51"/>
    </row>
    <row r="6" spans="1:11" s="2" customFormat="1" ht="12.75">
      <c r="A6" s="3"/>
      <c r="B6" s="3"/>
      <c r="C6" s="4"/>
      <c r="D6" s="1"/>
      <c r="E6" s="5"/>
      <c r="F6" s="348" t="s">
        <v>11</v>
      </c>
      <c r="G6" s="348"/>
      <c r="H6" s="6">
        <f>SUM(H4:H5)</f>
        <v>0</v>
      </c>
      <c r="I6" s="5"/>
      <c r="J6" s="6">
        <f>SUM(J4:J5)</f>
        <v>0</v>
      </c>
      <c r="K6" s="8"/>
    </row>
    <row r="7" spans="1:7" ht="12.75">
      <c r="A7" s="14" t="s">
        <v>10</v>
      </c>
      <c r="F7" s="15"/>
      <c r="G7" s="22"/>
    </row>
    <row r="8" spans="1:6" ht="12.75">
      <c r="A8" s="14"/>
      <c r="F8" s="15"/>
    </row>
    <row r="9" spans="1:10" ht="14.25" customHeight="1">
      <c r="A9" s="35"/>
      <c r="B9" s="36"/>
      <c r="C9" s="37"/>
      <c r="D9" s="37"/>
      <c r="E9" s="37"/>
      <c r="F9" s="38"/>
      <c r="G9" s="40"/>
      <c r="H9" s="40"/>
      <c r="I9" s="40"/>
      <c r="J9" s="39"/>
    </row>
    <row r="10" spans="1:11" s="14" customFormat="1" ht="19.5" customHeight="1">
      <c r="A10" s="19" t="s">
        <v>242</v>
      </c>
      <c r="B10" s="20"/>
      <c r="C10" s="20"/>
      <c r="D10" s="20"/>
      <c r="E10" s="20"/>
      <c r="F10" s="16"/>
      <c r="I10" s="17"/>
      <c r="J10" s="17"/>
      <c r="K10" s="8"/>
    </row>
    <row r="11" spans="5:11" s="14" customFormat="1" ht="12.75" customHeight="1">
      <c r="E11" s="18"/>
      <c r="F11" s="20"/>
      <c r="G11" s="21"/>
      <c r="H11" s="17"/>
      <c r="I11" s="17"/>
      <c r="J11" s="17"/>
      <c r="K11" s="8"/>
    </row>
    <row r="12" spans="1:11" s="14" customFormat="1" ht="40.5" customHeight="1">
      <c r="A12" s="349" t="s">
        <v>22</v>
      </c>
      <c r="B12" s="350"/>
      <c r="C12" s="350"/>
      <c r="D12" s="350"/>
      <c r="E12" s="350"/>
      <c r="F12" s="350"/>
      <c r="G12" s="350"/>
      <c r="H12" s="350"/>
      <c r="I12" s="350"/>
      <c r="J12" s="350"/>
      <c r="K12" s="8"/>
    </row>
    <row r="13" spans="1:11" s="14" customFormat="1" ht="16.5" customHeight="1">
      <c r="A13" s="33"/>
      <c r="B13" s="34"/>
      <c r="C13" s="34"/>
      <c r="D13" s="34"/>
      <c r="E13" s="34"/>
      <c r="F13" s="34"/>
      <c r="G13" s="34"/>
      <c r="H13" s="34"/>
      <c r="I13" s="34"/>
      <c r="J13" s="34"/>
      <c r="K13" s="8"/>
    </row>
    <row r="14" spans="1:11" s="14" customFormat="1" ht="12.75" customHeight="1">
      <c r="A14" s="23" t="s">
        <v>12</v>
      </c>
      <c r="E14" s="18"/>
      <c r="F14" s="18"/>
      <c r="G14" s="18"/>
      <c r="H14" s="18"/>
      <c r="I14" s="18"/>
      <c r="J14" s="18"/>
      <c r="K14" s="8"/>
    </row>
    <row r="15" spans="1:11" s="14" customFormat="1" ht="12.75" customHeight="1">
      <c r="A15" s="23"/>
      <c r="E15" s="18"/>
      <c r="F15" s="18"/>
      <c r="G15" s="18"/>
      <c r="H15" s="18"/>
      <c r="I15" s="18"/>
      <c r="J15" s="18"/>
      <c r="K15" s="8"/>
    </row>
    <row r="16" spans="5:11" s="14" customFormat="1" ht="12.75" customHeight="1">
      <c r="E16" s="18"/>
      <c r="F16" s="18"/>
      <c r="G16" s="18"/>
      <c r="H16" s="18"/>
      <c r="I16" s="18"/>
      <c r="J16" s="18"/>
      <c r="K16" s="8"/>
    </row>
    <row r="17" spans="6:10" ht="12.75">
      <c r="F17" s="18"/>
      <c r="G17" s="18"/>
      <c r="H17" s="18" t="s">
        <v>24</v>
      </c>
      <c r="I17" s="18"/>
      <c r="J17" s="18"/>
    </row>
    <row r="18" ht="12.75">
      <c r="H18" s="24" t="s">
        <v>23</v>
      </c>
    </row>
    <row r="22" ht="12.75">
      <c r="K22" s="14"/>
    </row>
    <row r="23" ht="12.75">
      <c r="K23" s="14"/>
    </row>
    <row r="24" ht="12.75">
      <c r="K24" s="14"/>
    </row>
    <row r="25" ht="12.75">
      <c r="K25" s="14"/>
    </row>
    <row r="26" ht="12.75">
      <c r="K26" s="14"/>
    </row>
    <row r="27" ht="12.75">
      <c r="K27" s="14"/>
    </row>
    <row r="28" ht="12.75">
      <c r="K28" s="14"/>
    </row>
  </sheetData>
  <sheetProtection/>
  <mergeCells count="5">
    <mergeCell ref="A1:J1"/>
    <mergeCell ref="A2:B2"/>
    <mergeCell ref="A3:B3"/>
    <mergeCell ref="F6:G6"/>
    <mergeCell ref="A12:J12"/>
  </mergeCells>
  <printOptions/>
  <pageMargins left="0.7" right="0.7" top="0.75" bottom="0.75" header="0.3" footer="0.3"/>
  <pageSetup fitToHeight="0" horizontalDpi="600" verticalDpi="600" orientation="landscape" paperSize="9" scale="87" r:id="rId1"/>
  <headerFooter alignWithMargins="0">
    <oddHeader>&amp;LZP/29/2018&amp;CFormularz asortymentowo-ilościowo-cenowo&amp;RZałącznik nr 2</oddHeader>
  </headerFooter>
</worksheet>
</file>

<file path=xl/worksheets/sheet19.xml><?xml version="1.0" encoding="utf-8"?>
<worksheet xmlns="http://schemas.openxmlformats.org/spreadsheetml/2006/main" xmlns:r="http://schemas.openxmlformats.org/officeDocument/2006/relationships">
  <dimension ref="A1:K28"/>
  <sheetViews>
    <sheetView view="pageBreakPreview" zoomScale="60" zoomScaleNormal="80" workbookViewId="0" topLeftCell="A1">
      <selection activeCell="P21" sqref="P21"/>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44" t="s">
        <v>102</v>
      </c>
      <c r="B1" s="344"/>
      <c r="C1" s="344"/>
      <c r="D1" s="344"/>
      <c r="E1" s="344"/>
      <c r="F1" s="344"/>
      <c r="G1" s="344"/>
      <c r="H1" s="344"/>
      <c r="I1" s="344"/>
      <c r="J1" s="344"/>
    </row>
    <row r="2" spans="1:11" s="11" customFormat="1" ht="63" customHeight="1">
      <c r="A2" s="345" t="s">
        <v>0</v>
      </c>
      <c r="B2" s="345"/>
      <c r="C2" s="9" t="s">
        <v>6</v>
      </c>
      <c r="D2" s="9" t="s">
        <v>1</v>
      </c>
      <c r="E2" s="10" t="s">
        <v>7</v>
      </c>
      <c r="F2" s="9" t="s">
        <v>2</v>
      </c>
      <c r="G2" s="9" t="s">
        <v>8</v>
      </c>
      <c r="H2" s="9" t="s">
        <v>3</v>
      </c>
      <c r="I2" s="9" t="s">
        <v>9</v>
      </c>
      <c r="J2" s="9" t="s">
        <v>4</v>
      </c>
      <c r="K2" s="49" t="s">
        <v>26</v>
      </c>
    </row>
    <row r="3" spans="1:11" s="25" customFormat="1" ht="13.5" customHeight="1">
      <c r="A3" s="346" t="s">
        <v>13</v>
      </c>
      <c r="B3" s="347"/>
      <c r="C3" s="54" t="s">
        <v>14</v>
      </c>
      <c r="D3" s="27" t="s">
        <v>15</v>
      </c>
      <c r="E3" s="28" t="s">
        <v>16</v>
      </c>
      <c r="F3" s="28" t="s">
        <v>17</v>
      </c>
      <c r="G3" s="29" t="s">
        <v>18</v>
      </c>
      <c r="H3" s="30" t="s">
        <v>19</v>
      </c>
      <c r="I3" s="31" t="s">
        <v>20</v>
      </c>
      <c r="J3" s="32" t="s">
        <v>21</v>
      </c>
      <c r="K3" s="50">
        <v>10</v>
      </c>
    </row>
    <row r="4" spans="1:11" s="11" customFormat="1" ht="61.5" customHeight="1">
      <c r="A4" s="63">
        <v>2</v>
      </c>
      <c r="B4" s="76" t="s">
        <v>103</v>
      </c>
      <c r="C4" s="77">
        <v>25</v>
      </c>
      <c r="D4" s="69" t="s">
        <v>5</v>
      </c>
      <c r="E4" s="13"/>
      <c r="F4" s="52"/>
      <c r="G4" s="42">
        <f>ROUND(F4*(1+(I4/100)),2)</f>
        <v>0</v>
      </c>
      <c r="H4" s="43">
        <f>C4*F4</f>
        <v>0</v>
      </c>
      <c r="I4" s="219">
        <v>8</v>
      </c>
      <c r="J4" s="43">
        <f>H4+H4*I4/100</f>
        <v>0</v>
      </c>
      <c r="K4" s="51"/>
    </row>
    <row r="5" spans="1:11" s="11" customFormat="1" ht="63.75" customHeight="1">
      <c r="A5" s="68">
        <v>3</v>
      </c>
      <c r="B5" s="76" t="s">
        <v>104</v>
      </c>
      <c r="C5" s="77">
        <v>25</v>
      </c>
      <c r="D5" s="133" t="s">
        <v>5</v>
      </c>
      <c r="E5" s="13"/>
      <c r="F5" s="52"/>
      <c r="G5" s="42">
        <f>ROUND(F5*(1+(I5/100)),2)</f>
        <v>0</v>
      </c>
      <c r="H5" s="43">
        <f>C5*F5</f>
        <v>0</v>
      </c>
      <c r="I5" s="219">
        <v>8</v>
      </c>
      <c r="J5" s="43">
        <f>H5+H5*I5/100</f>
        <v>0</v>
      </c>
      <c r="K5" s="51"/>
    </row>
    <row r="6" spans="1:11" s="2" customFormat="1" ht="12.75">
      <c r="A6" s="3"/>
      <c r="B6" s="3"/>
      <c r="C6" s="4"/>
      <c r="D6" s="1"/>
      <c r="E6" s="5"/>
      <c r="F6" s="348" t="s">
        <v>11</v>
      </c>
      <c r="G6" s="348"/>
      <c r="H6" s="6">
        <f>SUM(H4:H5)</f>
        <v>0</v>
      </c>
      <c r="I6" s="5"/>
      <c r="J6" s="6">
        <f>SUM(J4:J5)</f>
        <v>0</v>
      </c>
      <c r="K6" s="8"/>
    </row>
    <row r="7" spans="1:7" ht="12.75">
      <c r="A7" s="14" t="s">
        <v>10</v>
      </c>
      <c r="F7" s="15"/>
      <c r="G7" s="22"/>
    </row>
    <row r="8" spans="1:6" ht="12.75">
      <c r="A8" s="14"/>
      <c r="F8" s="15"/>
    </row>
    <row r="9" spans="1:10" ht="14.25" customHeight="1">
      <c r="A9" s="35"/>
      <c r="B9" s="36"/>
      <c r="C9" s="37"/>
      <c r="D9" s="37"/>
      <c r="E9" s="37"/>
      <c r="F9" s="37"/>
      <c r="G9" s="37"/>
      <c r="H9" s="37"/>
      <c r="I9" s="37"/>
      <c r="J9" s="37"/>
    </row>
    <row r="10" spans="1:11" s="14" customFormat="1" ht="19.5" customHeight="1">
      <c r="A10" s="19" t="s">
        <v>242</v>
      </c>
      <c r="B10" s="20"/>
      <c r="C10" s="20"/>
      <c r="D10" s="20"/>
      <c r="E10" s="20"/>
      <c r="F10" s="16"/>
      <c r="I10" s="17"/>
      <c r="J10" s="17"/>
      <c r="K10" s="8"/>
    </row>
    <row r="11" spans="5:11" s="14" customFormat="1" ht="12.75" customHeight="1">
      <c r="E11" s="18"/>
      <c r="F11" s="20"/>
      <c r="G11" s="21"/>
      <c r="H11" s="17"/>
      <c r="I11" s="17"/>
      <c r="J11" s="17"/>
      <c r="K11" s="8"/>
    </row>
    <row r="12" spans="1:11" s="14" customFormat="1" ht="40.5" customHeight="1">
      <c r="A12" s="349" t="s">
        <v>22</v>
      </c>
      <c r="B12" s="350"/>
      <c r="C12" s="350"/>
      <c r="D12" s="350"/>
      <c r="E12" s="350"/>
      <c r="F12" s="350"/>
      <c r="G12" s="350"/>
      <c r="H12" s="350"/>
      <c r="I12" s="350"/>
      <c r="J12" s="350"/>
      <c r="K12" s="8"/>
    </row>
    <row r="13" spans="1:11" s="14" customFormat="1" ht="16.5" customHeight="1">
      <c r="A13" s="33"/>
      <c r="B13" s="34"/>
      <c r="C13" s="34"/>
      <c r="D13" s="34"/>
      <c r="E13" s="34"/>
      <c r="F13" s="34"/>
      <c r="G13" s="34"/>
      <c r="H13" s="34"/>
      <c r="I13" s="34"/>
      <c r="J13" s="34"/>
      <c r="K13" s="8"/>
    </row>
    <row r="14" spans="1:11" s="14" customFormat="1" ht="12.75" customHeight="1">
      <c r="A14" s="23" t="s">
        <v>12</v>
      </c>
      <c r="E14" s="18"/>
      <c r="F14" s="18"/>
      <c r="G14" s="18"/>
      <c r="H14" s="18"/>
      <c r="I14" s="18"/>
      <c r="J14" s="18"/>
      <c r="K14" s="8"/>
    </row>
    <row r="15" spans="1:11" s="14" customFormat="1" ht="12.75" customHeight="1">
      <c r="A15" s="23"/>
      <c r="E15" s="18"/>
      <c r="F15" s="18"/>
      <c r="G15" s="18"/>
      <c r="H15" s="18"/>
      <c r="I15" s="18"/>
      <c r="J15" s="18"/>
      <c r="K15" s="8"/>
    </row>
    <row r="16" spans="5:11" s="14" customFormat="1" ht="12.75" customHeight="1">
      <c r="E16" s="18"/>
      <c r="F16" s="18"/>
      <c r="G16" s="18"/>
      <c r="H16" s="18"/>
      <c r="I16" s="18"/>
      <c r="J16" s="18"/>
      <c r="K16" s="8"/>
    </row>
    <row r="17" spans="6:10" ht="12.75">
      <c r="F17" s="18"/>
      <c r="G17" s="18"/>
      <c r="H17" s="18" t="s">
        <v>24</v>
      </c>
      <c r="I17" s="18"/>
      <c r="J17" s="18"/>
    </row>
    <row r="18" ht="12.75">
      <c r="H18" s="24" t="s">
        <v>23</v>
      </c>
    </row>
    <row r="22" ht="12.75">
      <c r="K22" s="14"/>
    </row>
    <row r="23" ht="12.75">
      <c r="K23" s="14"/>
    </row>
    <row r="24" ht="12.75">
      <c r="K24" s="14"/>
    </row>
    <row r="25" ht="12.75">
      <c r="K25" s="14"/>
    </row>
    <row r="26" ht="12.75">
      <c r="K26" s="14"/>
    </row>
    <row r="27" ht="12.75">
      <c r="K27" s="14"/>
    </row>
    <row r="28" ht="12.75">
      <c r="K28" s="14"/>
    </row>
  </sheetData>
  <sheetProtection/>
  <mergeCells count="5">
    <mergeCell ref="A1:J1"/>
    <mergeCell ref="A2:B2"/>
    <mergeCell ref="A3:B3"/>
    <mergeCell ref="F6:G6"/>
    <mergeCell ref="A12:J12"/>
  </mergeCells>
  <printOptions/>
  <pageMargins left="0.7" right="0.7" top="0.75" bottom="0.75" header="0.3" footer="0.3"/>
  <pageSetup fitToHeight="0" horizontalDpi="600" verticalDpi="600" orientation="landscape" paperSize="9" scale="87" r:id="rId1"/>
  <headerFooter alignWithMargins="0">
    <oddHeader>&amp;LZP/29/2018&amp;CFormularz asortymentowo-ilościowo-cenowo&amp;RZałącznik nr 2</oddHeader>
  </headerFooter>
</worksheet>
</file>

<file path=xl/worksheets/sheet2.xml><?xml version="1.0" encoding="utf-8"?>
<worksheet xmlns="http://schemas.openxmlformats.org/spreadsheetml/2006/main" xmlns:r="http://schemas.openxmlformats.org/officeDocument/2006/relationships">
  <dimension ref="A1:K19"/>
  <sheetViews>
    <sheetView view="pageBreakPreview" zoomScale="60" workbookViewId="0" topLeftCell="A1">
      <selection activeCell="S23" sqref="S23"/>
    </sheetView>
  </sheetViews>
  <sheetFormatPr defaultColWidth="11.375" defaultRowHeight="12.75"/>
  <cols>
    <col min="1" max="1" width="8.25390625" style="87" customWidth="1"/>
    <col min="2" max="2" width="31.75390625" style="87" customWidth="1"/>
    <col min="3" max="3" width="11.00390625" style="87" customWidth="1"/>
    <col min="4" max="4" width="7.875" style="87" customWidth="1"/>
    <col min="5" max="5" width="12.75390625" style="88" customWidth="1"/>
    <col min="6" max="7" width="13.75390625" style="88" customWidth="1"/>
    <col min="8" max="8" width="16.125" style="88" customWidth="1"/>
    <col min="9" max="9" width="5.75390625" style="88" customWidth="1"/>
    <col min="10" max="10" width="14.875" style="88" customWidth="1"/>
    <col min="11" max="11" width="19.375" style="87" customWidth="1"/>
    <col min="12" max="16384" width="11.375" style="87" customWidth="1"/>
  </cols>
  <sheetData>
    <row r="1" spans="1:10" ht="21.75" customHeight="1">
      <c r="A1" s="344" t="s">
        <v>247</v>
      </c>
      <c r="B1" s="344"/>
      <c r="C1" s="344"/>
      <c r="D1" s="344"/>
      <c r="E1" s="344"/>
      <c r="F1" s="344"/>
      <c r="G1" s="344"/>
      <c r="H1" s="344"/>
      <c r="I1" s="344"/>
      <c r="J1" s="344"/>
    </row>
    <row r="2" spans="1:11" s="108" customFormat="1" ht="63" customHeight="1">
      <c r="A2" s="351" t="s">
        <v>0</v>
      </c>
      <c r="B2" s="351"/>
      <c r="C2" s="131" t="s">
        <v>6</v>
      </c>
      <c r="D2" s="131" t="s">
        <v>1</v>
      </c>
      <c r="E2" s="132" t="s">
        <v>7</v>
      </c>
      <c r="F2" s="131" t="s">
        <v>2</v>
      </c>
      <c r="G2" s="131" t="s">
        <v>8</v>
      </c>
      <c r="H2" s="131" t="s">
        <v>3</v>
      </c>
      <c r="I2" s="131" t="s">
        <v>9</v>
      </c>
      <c r="J2" s="131" t="s">
        <v>4</v>
      </c>
      <c r="K2" s="161" t="s">
        <v>26</v>
      </c>
    </row>
    <row r="3" spans="1:11" s="25" customFormat="1" ht="13.5" customHeight="1">
      <c r="A3" s="352" t="s">
        <v>13</v>
      </c>
      <c r="B3" s="353"/>
      <c r="C3" s="162" t="s">
        <v>14</v>
      </c>
      <c r="D3" s="163" t="s">
        <v>15</v>
      </c>
      <c r="E3" s="123" t="s">
        <v>16</v>
      </c>
      <c r="F3" s="123" t="s">
        <v>17</v>
      </c>
      <c r="G3" s="164" t="s">
        <v>18</v>
      </c>
      <c r="H3" s="165" t="s">
        <v>19</v>
      </c>
      <c r="I3" s="166" t="s">
        <v>20</v>
      </c>
      <c r="J3" s="167" t="s">
        <v>21</v>
      </c>
      <c r="K3" s="121">
        <v>10</v>
      </c>
    </row>
    <row r="4" spans="1:11" s="108" customFormat="1" ht="89.25">
      <c r="A4" s="63">
        <v>1</v>
      </c>
      <c r="B4" s="168" t="s">
        <v>178</v>
      </c>
      <c r="C4" s="169">
        <v>80</v>
      </c>
      <c r="D4" s="113" t="s">
        <v>5</v>
      </c>
      <c r="E4" s="112"/>
      <c r="F4" s="170"/>
      <c r="G4" s="111">
        <f>ROUND(F4*(1+(I4/100)),2)</f>
        <v>0</v>
      </c>
      <c r="H4" s="110">
        <f>C4*F4</f>
        <v>0</v>
      </c>
      <c r="I4" s="152">
        <v>8</v>
      </c>
      <c r="J4" s="110">
        <f>H4+H4*I4/100</f>
        <v>0</v>
      </c>
      <c r="K4" s="109"/>
    </row>
    <row r="5" spans="1:11" s="108" customFormat="1" ht="76.5">
      <c r="A5" s="63">
        <v>2</v>
      </c>
      <c r="B5" s="172" t="s">
        <v>179</v>
      </c>
      <c r="C5" s="169">
        <v>40</v>
      </c>
      <c r="D5" s="113" t="s">
        <v>5</v>
      </c>
      <c r="E5" s="112"/>
      <c r="F5" s="170"/>
      <c r="G5" s="111">
        <f>ROUND(F5*(1+(I5/100)),2)</f>
        <v>0</v>
      </c>
      <c r="H5" s="110">
        <f>C5*F5</f>
        <v>0</v>
      </c>
      <c r="I5" s="152">
        <v>8</v>
      </c>
      <c r="J5" s="110">
        <f>H5+H5*I5/100</f>
        <v>0</v>
      </c>
      <c r="K5" s="109"/>
    </row>
    <row r="6" spans="1:11" s="89" customFormat="1" ht="26.25" customHeight="1">
      <c r="A6" s="309">
        <v>13</v>
      </c>
      <c r="B6" s="310" t="s">
        <v>270</v>
      </c>
      <c r="C6" s="311"/>
      <c r="D6" s="303"/>
      <c r="E6" s="303"/>
      <c r="F6" s="312"/>
      <c r="G6" s="305"/>
      <c r="H6" s="306"/>
      <c r="I6" s="313"/>
      <c r="J6" s="306"/>
      <c r="K6" s="308"/>
    </row>
    <row r="7" spans="1:11" ht="12.75">
      <c r="A7" s="106"/>
      <c r="B7" s="106"/>
      <c r="C7" s="176"/>
      <c r="D7" s="177"/>
      <c r="E7" s="5"/>
      <c r="F7" s="354" t="s">
        <v>11</v>
      </c>
      <c r="G7" s="354"/>
      <c r="H7" s="107">
        <f>SUM(H4:H6)</f>
        <v>0</v>
      </c>
      <c r="I7" s="5"/>
      <c r="J7" s="107">
        <f>SUM(J4:J6)</f>
        <v>0</v>
      </c>
      <c r="K7" s="102"/>
    </row>
    <row r="8" spans="1:7" ht="12.75">
      <c r="A8" s="89" t="s">
        <v>10</v>
      </c>
      <c r="F8" s="99"/>
      <c r="G8" s="100"/>
    </row>
    <row r="9" spans="1:6" ht="12.75">
      <c r="A9" s="89"/>
      <c r="F9" s="99"/>
    </row>
    <row r="10" spans="1:10" ht="12.75">
      <c r="A10" s="178"/>
      <c r="B10" s="179"/>
      <c r="C10" s="180"/>
      <c r="D10" s="180"/>
      <c r="E10" s="180"/>
      <c r="F10" s="181"/>
      <c r="G10" s="182"/>
      <c r="H10" s="182"/>
      <c r="I10" s="182"/>
      <c r="J10" s="39"/>
    </row>
    <row r="11" spans="1:10" ht="12.75">
      <c r="A11" s="98" t="s">
        <v>242</v>
      </c>
      <c r="B11" s="96"/>
      <c r="C11" s="96"/>
      <c r="D11" s="96"/>
      <c r="E11" s="96"/>
      <c r="F11" s="97"/>
      <c r="G11" s="89"/>
      <c r="H11" s="89"/>
      <c r="I11" s="94"/>
      <c r="J11" s="94"/>
    </row>
    <row r="12" spans="1:10" ht="12.75">
      <c r="A12" s="89"/>
      <c r="B12" s="89"/>
      <c r="C12" s="89"/>
      <c r="D12" s="89"/>
      <c r="E12" s="91"/>
      <c r="F12" s="96"/>
      <c r="G12" s="95"/>
      <c r="H12" s="94"/>
      <c r="I12" s="94"/>
      <c r="J12" s="94"/>
    </row>
    <row r="13" spans="1:10" ht="12.75">
      <c r="A13" s="349" t="s">
        <v>22</v>
      </c>
      <c r="B13" s="349"/>
      <c r="C13" s="349"/>
      <c r="D13" s="349"/>
      <c r="E13" s="349"/>
      <c r="F13" s="349"/>
      <c r="G13" s="349"/>
      <c r="H13" s="349"/>
      <c r="I13" s="349"/>
      <c r="J13" s="349"/>
    </row>
    <row r="14" spans="1:10" ht="12.75">
      <c r="A14" s="33"/>
      <c r="B14" s="34"/>
      <c r="C14" s="34"/>
      <c r="D14" s="34"/>
      <c r="E14" s="34"/>
      <c r="F14" s="34"/>
      <c r="G14" s="34"/>
      <c r="H14" s="34"/>
      <c r="I14" s="34"/>
      <c r="J14" s="34"/>
    </row>
    <row r="15" spans="1:10" ht="12.75">
      <c r="A15" s="23" t="s">
        <v>12</v>
      </c>
      <c r="B15" s="89"/>
      <c r="C15" s="89"/>
      <c r="D15" s="89"/>
      <c r="E15" s="91"/>
      <c r="F15" s="91"/>
      <c r="G15" s="91"/>
      <c r="H15" s="91"/>
      <c r="I15" s="91"/>
      <c r="J15" s="91"/>
    </row>
    <row r="16" spans="1:10" ht="12.75">
      <c r="A16" s="23"/>
      <c r="B16" s="89"/>
      <c r="C16" s="89"/>
      <c r="D16" s="89"/>
      <c r="E16" s="91"/>
      <c r="F16" s="91"/>
      <c r="G16" s="91"/>
      <c r="H16" s="91"/>
      <c r="I16" s="91"/>
      <c r="J16" s="91"/>
    </row>
    <row r="17" spans="1:10" ht="12.75">
      <c r="A17" s="89"/>
      <c r="B17" s="89"/>
      <c r="C17" s="89"/>
      <c r="D17" s="89"/>
      <c r="E17" s="91"/>
      <c r="F17" s="91"/>
      <c r="G17" s="91"/>
      <c r="H17" s="91"/>
      <c r="I17" s="91"/>
      <c r="J17" s="91"/>
    </row>
    <row r="18" spans="6:10" ht="12.75">
      <c r="F18" s="91"/>
      <c r="G18" s="91"/>
      <c r="H18" s="91" t="s">
        <v>24</v>
      </c>
      <c r="I18" s="91"/>
      <c r="J18" s="91"/>
    </row>
    <row r="19" ht="12.75">
      <c r="H19" s="90" t="s">
        <v>23</v>
      </c>
    </row>
  </sheetData>
  <sheetProtection/>
  <mergeCells count="5">
    <mergeCell ref="A1:J1"/>
    <mergeCell ref="A2:B2"/>
    <mergeCell ref="A3:B3"/>
    <mergeCell ref="F7:G7"/>
    <mergeCell ref="A13:J13"/>
  </mergeCells>
  <printOptions/>
  <pageMargins left="0.7" right="0.7" top="0.75" bottom="0.75" header="0.3" footer="0.3"/>
  <pageSetup fitToHeight="0" horizontalDpi="600" verticalDpi="600" orientation="landscape" paperSize="9" scale="86" r:id="rId1"/>
  <headerFooter alignWithMargins="0">
    <oddHeader>&amp;LZP/29/2018&amp;CFormularz asortymentowo-ilościowo-cenowo&amp;RZałącznik nr 2</oddHeader>
  </headerFooter>
</worksheet>
</file>

<file path=xl/worksheets/sheet20.xml><?xml version="1.0" encoding="utf-8"?>
<worksheet xmlns="http://schemas.openxmlformats.org/spreadsheetml/2006/main" xmlns:r="http://schemas.openxmlformats.org/officeDocument/2006/relationships">
  <dimension ref="A1:L28"/>
  <sheetViews>
    <sheetView view="pageBreakPreview" zoomScale="60" workbookViewId="0" topLeftCell="A1">
      <selection activeCell="G25" sqref="G25"/>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44" t="s">
        <v>105</v>
      </c>
      <c r="B1" s="344"/>
      <c r="C1" s="344"/>
      <c r="D1" s="344"/>
      <c r="E1" s="344"/>
      <c r="F1" s="344"/>
      <c r="G1" s="344"/>
      <c r="H1" s="344"/>
      <c r="I1" s="344"/>
      <c r="J1" s="344"/>
    </row>
    <row r="2" spans="1:12" s="11" customFormat="1" ht="63" customHeight="1">
      <c r="A2" s="345" t="s">
        <v>0</v>
      </c>
      <c r="B2" s="345"/>
      <c r="C2" s="9" t="s">
        <v>6</v>
      </c>
      <c r="D2" s="9" t="s">
        <v>1</v>
      </c>
      <c r="E2" s="10" t="s">
        <v>7</v>
      </c>
      <c r="F2" s="9" t="s">
        <v>2</v>
      </c>
      <c r="G2" s="9" t="s">
        <v>8</v>
      </c>
      <c r="H2" s="9" t="s">
        <v>3</v>
      </c>
      <c r="I2" s="9" t="s">
        <v>9</v>
      </c>
      <c r="J2" s="9" t="s">
        <v>4</v>
      </c>
      <c r="K2" s="49" t="s">
        <v>26</v>
      </c>
      <c r="L2" s="9" t="s">
        <v>25</v>
      </c>
    </row>
    <row r="3" spans="1:12" s="25" customFormat="1" ht="13.5" customHeight="1">
      <c r="A3" s="346" t="s">
        <v>13</v>
      </c>
      <c r="B3" s="347"/>
      <c r="C3" s="26" t="s">
        <v>14</v>
      </c>
      <c r="D3" s="27" t="s">
        <v>15</v>
      </c>
      <c r="E3" s="28" t="s">
        <v>16</v>
      </c>
      <c r="F3" s="28" t="s">
        <v>17</v>
      </c>
      <c r="G3" s="29" t="s">
        <v>18</v>
      </c>
      <c r="H3" s="30" t="s">
        <v>19</v>
      </c>
      <c r="I3" s="31" t="s">
        <v>20</v>
      </c>
      <c r="J3" s="32" t="s">
        <v>21</v>
      </c>
      <c r="K3" s="50">
        <v>10</v>
      </c>
      <c r="L3" s="48">
        <v>11</v>
      </c>
    </row>
    <row r="4" spans="1:12" s="11" customFormat="1" ht="36">
      <c r="A4" s="209">
        <v>1</v>
      </c>
      <c r="B4" s="210" t="s">
        <v>107</v>
      </c>
      <c r="C4" s="212">
        <v>2</v>
      </c>
      <c r="D4" s="146" t="s">
        <v>106</v>
      </c>
      <c r="E4" s="13"/>
      <c r="F4" s="52"/>
      <c r="G4" s="42">
        <f>ROUND(F4*(1+(I4/100)),2)</f>
        <v>0</v>
      </c>
      <c r="H4" s="43">
        <f>C4*F4</f>
        <v>0</v>
      </c>
      <c r="I4" s="219">
        <v>8</v>
      </c>
      <c r="J4" s="43">
        <f>H4+H4*I4/100</f>
        <v>0</v>
      </c>
      <c r="K4" s="51"/>
      <c r="L4" s="47">
        <v>20</v>
      </c>
    </row>
    <row r="5" spans="1:12" s="11" customFormat="1" ht="36">
      <c r="A5" s="211">
        <v>2</v>
      </c>
      <c r="B5" s="210" t="s">
        <v>108</v>
      </c>
      <c r="C5" s="212">
        <v>2</v>
      </c>
      <c r="D5" s="146" t="s">
        <v>106</v>
      </c>
      <c r="E5" s="13"/>
      <c r="F5" s="52"/>
      <c r="G5" s="42">
        <f>ROUND(F5*(1+(I5/100)),2)</f>
        <v>0</v>
      </c>
      <c r="H5" s="43">
        <f>C5*F5</f>
        <v>0</v>
      </c>
      <c r="I5" s="219">
        <v>8</v>
      </c>
      <c r="J5" s="43">
        <f>H5+H5*I5/100</f>
        <v>0</v>
      </c>
      <c r="K5" s="51"/>
      <c r="L5" s="47">
        <v>20</v>
      </c>
    </row>
    <row r="6" spans="1:11" s="2" customFormat="1" ht="12.75">
      <c r="A6" s="3"/>
      <c r="B6" s="3"/>
      <c r="C6" s="4"/>
      <c r="D6" s="1"/>
      <c r="E6" s="5"/>
      <c r="F6" s="348" t="s">
        <v>11</v>
      </c>
      <c r="G6" s="348"/>
      <c r="H6" s="6">
        <f>SUM(H4:H5)</f>
        <v>0</v>
      </c>
      <c r="I6" s="5"/>
      <c r="J6" s="6">
        <f>SUM(J4:J5)</f>
        <v>0</v>
      </c>
      <c r="K6" s="8"/>
    </row>
    <row r="7" spans="1:7" ht="12.75">
      <c r="A7" s="14" t="s">
        <v>10</v>
      </c>
      <c r="F7" s="15"/>
      <c r="G7" s="22"/>
    </row>
    <row r="8" spans="1:6" ht="12.75">
      <c r="A8" s="14"/>
      <c r="F8" s="15"/>
    </row>
    <row r="9" spans="1:10" ht="14.25" customHeight="1">
      <c r="A9" s="35"/>
      <c r="B9" s="36"/>
      <c r="C9" s="37"/>
      <c r="D9" s="37"/>
      <c r="E9" s="37"/>
      <c r="F9" s="38"/>
      <c r="G9" s="40"/>
      <c r="H9" s="40"/>
      <c r="I9" s="40"/>
      <c r="J9" s="39"/>
    </row>
    <row r="10" spans="1:11" s="14" customFormat="1" ht="19.5" customHeight="1">
      <c r="A10" s="19" t="s">
        <v>242</v>
      </c>
      <c r="B10" s="20"/>
      <c r="C10" s="20"/>
      <c r="D10" s="20"/>
      <c r="E10" s="20"/>
      <c r="F10" s="16"/>
      <c r="I10" s="17"/>
      <c r="J10" s="17"/>
      <c r="K10" s="8"/>
    </row>
    <row r="11" spans="5:11" s="14" customFormat="1" ht="12.75" customHeight="1">
      <c r="E11" s="18"/>
      <c r="F11" s="20"/>
      <c r="G11" s="21"/>
      <c r="H11" s="17"/>
      <c r="I11" s="17"/>
      <c r="J11" s="17"/>
      <c r="K11" s="8"/>
    </row>
    <row r="12" spans="1:11" s="14" customFormat="1" ht="40.5" customHeight="1">
      <c r="A12" s="349" t="s">
        <v>22</v>
      </c>
      <c r="B12" s="350"/>
      <c r="C12" s="350"/>
      <c r="D12" s="350"/>
      <c r="E12" s="350"/>
      <c r="F12" s="350"/>
      <c r="G12" s="350"/>
      <c r="H12" s="350"/>
      <c r="I12" s="350"/>
      <c r="J12" s="350"/>
      <c r="K12" s="8"/>
    </row>
    <row r="13" spans="1:11" s="14" customFormat="1" ht="16.5" customHeight="1">
      <c r="A13" s="33"/>
      <c r="B13" s="34"/>
      <c r="C13" s="34"/>
      <c r="D13" s="34"/>
      <c r="E13" s="34"/>
      <c r="F13" s="34"/>
      <c r="G13" s="34"/>
      <c r="H13" s="34"/>
      <c r="I13" s="34"/>
      <c r="J13" s="34"/>
      <c r="K13" s="8"/>
    </row>
    <row r="14" spans="1:11" s="14" customFormat="1" ht="12.75" customHeight="1">
      <c r="A14" s="23" t="s">
        <v>12</v>
      </c>
      <c r="E14" s="18"/>
      <c r="F14" s="18"/>
      <c r="G14" s="18"/>
      <c r="H14" s="18"/>
      <c r="I14" s="18"/>
      <c r="J14" s="18"/>
      <c r="K14" s="8"/>
    </row>
    <row r="15" spans="1:11" s="14" customFormat="1" ht="12.75" customHeight="1">
      <c r="A15" s="23"/>
      <c r="E15" s="18"/>
      <c r="F15" s="18"/>
      <c r="G15" s="18"/>
      <c r="H15" s="18"/>
      <c r="I15" s="18"/>
      <c r="J15" s="18"/>
      <c r="K15" s="8"/>
    </row>
    <row r="16" spans="5:11" s="14" customFormat="1" ht="12.75" customHeight="1">
      <c r="E16" s="18"/>
      <c r="F16" s="18"/>
      <c r="G16" s="18"/>
      <c r="H16" s="18"/>
      <c r="I16" s="18"/>
      <c r="J16" s="18"/>
      <c r="K16" s="8"/>
    </row>
    <row r="17" spans="6:10" ht="12.75">
      <c r="F17" s="18"/>
      <c r="G17" s="18"/>
      <c r="H17" s="18" t="s">
        <v>24</v>
      </c>
      <c r="I17" s="18"/>
      <c r="J17" s="18"/>
    </row>
    <row r="18" ht="12.75">
      <c r="H18" s="24" t="s">
        <v>23</v>
      </c>
    </row>
    <row r="22" ht="12.75">
      <c r="K22" s="14"/>
    </row>
    <row r="23" ht="12.75">
      <c r="K23" s="14"/>
    </row>
    <row r="24" ht="12.75">
      <c r="K24" s="14"/>
    </row>
    <row r="25" ht="12.75">
      <c r="K25" s="14"/>
    </row>
    <row r="26" ht="12.75">
      <c r="K26" s="14"/>
    </row>
    <row r="27" ht="12.75">
      <c r="K27" s="14"/>
    </row>
    <row r="28" ht="12.75">
      <c r="K28" s="14"/>
    </row>
  </sheetData>
  <sheetProtection/>
  <mergeCells count="5">
    <mergeCell ref="A1:J1"/>
    <mergeCell ref="A2:B2"/>
    <mergeCell ref="A3:B3"/>
    <mergeCell ref="F6:G6"/>
    <mergeCell ref="A12:J12"/>
  </mergeCells>
  <printOptions/>
  <pageMargins left="0.7" right="0.7" top="0.75" bottom="0.75" header="0.3" footer="0.3"/>
  <pageSetup fitToHeight="0" horizontalDpi="600" verticalDpi="600" orientation="landscape" paperSize="9" scale="81" r:id="rId1"/>
  <headerFooter alignWithMargins="0">
    <oddHeader>&amp;LZP/29/2018&amp;CFormularz asortymentowo-ilościowo-cenowo&amp;RZałącznik nr 2</oddHeader>
  </headerFooter>
</worksheet>
</file>

<file path=xl/worksheets/sheet21.xml><?xml version="1.0" encoding="utf-8"?>
<worksheet xmlns="http://schemas.openxmlformats.org/spreadsheetml/2006/main" xmlns:r="http://schemas.openxmlformats.org/officeDocument/2006/relationships">
  <dimension ref="A1:AD37"/>
  <sheetViews>
    <sheetView view="pageBreakPreview" zoomScale="40" zoomScaleNormal="80" zoomScaleSheetLayoutView="40" workbookViewId="0" topLeftCell="A13">
      <selection activeCell="A21" sqref="A21:J21"/>
    </sheetView>
  </sheetViews>
  <sheetFormatPr defaultColWidth="9.875" defaultRowHeight="12.75"/>
  <cols>
    <col min="1" max="1" width="7.125" style="87" customWidth="1"/>
    <col min="2" max="2" width="41.75390625" style="87" customWidth="1"/>
    <col min="3" max="3" width="9.375" style="87" customWidth="1"/>
    <col min="4" max="4" width="6.75390625" style="87" customWidth="1"/>
    <col min="5" max="5" width="10.875" style="88" customWidth="1"/>
    <col min="6" max="6" width="15.625" style="88" customWidth="1"/>
    <col min="7" max="7" width="10.125" style="88" customWidth="1"/>
    <col min="8" max="8" width="14.625" style="88" customWidth="1"/>
    <col min="9" max="9" width="4.875" style="88" customWidth="1"/>
    <col min="10" max="10" width="14.75390625" style="88" customWidth="1"/>
    <col min="11" max="11" width="16.75390625" style="87" customWidth="1"/>
    <col min="12" max="16384" width="9.875" style="87" customWidth="1"/>
  </cols>
  <sheetData>
    <row r="1" spans="1:10" ht="38.25" customHeight="1">
      <c r="A1" s="344" t="s">
        <v>251</v>
      </c>
      <c r="B1" s="344"/>
      <c r="C1" s="344"/>
      <c r="D1" s="344"/>
      <c r="E1" s="344"/>
      <c r="F1" s="344"/>
      <c r="G1" s="344"/>
      <c r="H1" s="344"/>
      <c r="I1" s="344"/>
      <c r="J1" s="344"/>
    </row>
    <row r="2" spans="1:11" s="108" customFormat="1" ht="63" customHeight="1">
      <c r="A2" s="351" t="s">
        <v>0</v>
      </c>
      <c r="B2" s="351"/>
      <c r="C2" s="131" t="s">
        <v>6</v>
      </c>
      <c r="D2" s="131" t="s">
        <v>1</v>
      </c>
      <c r="E2" s="132" t="s">
        <v>7</v>
      </c>
      <c r="F2" s="131" t="s">
        <v>2</v>
      </c>
      <c r="G2" s="131" t="s">
        <v>8</v>
      </c>
      <c r="H2" s="131" t="s">
        <v>3</v>
      </c>
      <c r="I2" s="131" t="s">
        <v>9</v>
      </c>
      <c r="J2" s="131" t="s">
        <v>4</v>
      </c>
      <c r="K2" s="130" t="s">
        <v>26</v>
      </c>
    </row>
    <row r="3" spans="1:11" s="120" customFormat="1" ht="13.5" customHeight="1">
      <c r="A3" s="362" t="s">
        <v>13</v>
      </c>
      <c r="B3" s="363"/>
      <c r="C3" s="121" t="s">
        <v>14</v>
      </c>
      <c r="D3" s="124" t="s">
        <v>15</v>
      </c>
      <c r="E3" s="123" t="s">
        <v>16</v>
      </c>
      <c r="F3" s="123" t="s">
        <v>17</v>
      </c>
      <c r="G3" s="122" t="s">
        <v>18</v>
      </c>
      <c r="H3" s="122" t="s">
        <v>19</v>
      </c>
      <c r="I3" s="122" t="s">
        <v>20</v>
      </c>
      <c r="J3" s="122" t="s">
        <v>21</v>
      </c>
      <c r="K3" s="121">
        <v>10</v>
      </c>
    </row>
    <row r="4" spans="1:11" s="120" customFormat="1" ht="243">
      <c r="A4" s="126">
        <v>1</v>
      </c>
      <c r="B4" s="153" t="s">
        <v>152</v>
      </c>
      <c r="C4" s="121">
        <v>50</v>
      </c>
      <c r="D4" s="124" t="s">
        <v>5</v>
      </c>
      <c r="E4" s="149"/>
      <c r="F4" s="223"/>
      <c r="G4" s="224">
        <f>F4+F4*I4</f>
        <v>0</v>
      </c>
      <c r="H4" s="224">
        <f>C4*F4</f>
        <v>0</v>
      </c>
      <c r="I4" s="225">
        <v>0.08</v>
      </c>
      <c r="J4" s="224">
        <f>H4+H4*I4</f>
        <v>0</v>
      </c>
      <c r="K4" s="109"/>
    </row>
    <row r="5" spans="1:30" s="120" customFormat="1" ht="203.25" customHeight="1">
      <c r="A5" s="126">
        <v>2</v>
      </c>
      <c r="B5" s="154" t="s">
        <v>151</v>
      </c>
      <c r="C5" s="121">
        <v>150</v>
      </c>
      <c r="D5" s="124" t="s">
        <v>116</v>
      </c>
      <c r="E5" s="149"/>
      <c r="F5" s="223"/>
      <c r="G5" s="224">
        <f>F5+F5*I5</f>
        <v>0</v>
      </c>
      <c r="H5" s="224">
        <f aca="true" t="shared" si="0" ref="H5:H14">C5*F5</f>
        <v>0</v>
      </c>
      <c r="I5" s="225">
        <v>0.08</v>
      </c>
      <c r="J5" s="224">
        <f aca="true" t="shared" si="1" ref="J5:J14">H5+H5*I5</f>
        <v>0</v>
      </c>
      <c r="K5" s="109"/>
      <c r="L5" s="127"/>
      <c r="M5" s="127"/>
      <c r="N5" s="127"/>
      <c r="O5" s="127"/>
      <c r="P5" s="127"/>
      <c r="Q5" s="127"/>
      <c r="R5" s="127"/>
      <c r="S5" s="127"/>
      <c r="T5" s="127"/>
      <c r="U5" s="127"/>
      <c r="V5" s="127"/>
      <c r="W5" s="127"/>
      <c r="X5" s="127"/>
      <c r="Y5" s="127"/>
      <c r="Z5" s="127"/>
      <c r="AA5" s="127"/>
      <c r="AB5" s="127"/>
      <c r="AC5" s="127"/>
      <c r="AD5" s="127"/>
    </row>
    <row r="6" spans="1:11" s="120" customFormat="1" ht="186.75" customHeight="1">
      <c r="A6" s="126">
        <v>3</v>
      </c>
      <c r="B6" s="119" t="s">
        <v>153</v>
      </c>
      <c r="C6" s="121">
        <v>100</v>
      </c>
      <c r="D6" s="124" t="s">
        <v>116</v>
      </c>
      <c r="E6" s="149"/>
      <c r="F6" s="223"/>
      <c r="G6" s="224">
        <f>F6+F6*I6</f>
        <v>0</v>
      </c>
      <c r="H6" s="224">
        <f t="shared" si="0"/>
        <v>0</v>
      </c>
      <c r="I6" s="225">
        <v>0.08</v>
      </c>
      <c r="J6" s="224">
        <f t="shared" si="1"/>
        <v>0</v>
      </c>
      <c r="K6" s="109"/>
    </row>
    <row r="7" spans="1:11" s="120" customFormat="1" ht="171.75" customHeight="1">
      <c r="A7" s="126">
        <v>4</v>
      </c>
      <c r="B7" s="155" t="s">
        <v>154</v>
      </c>
      <c r="C7" s="121">
        <v>20</v>
      </c>
      <c r="D7" s="124" t="s">
        <v>116</v>
      </c>
      <c r="E7" s="149"/>
      <c r="F7" s="223"/>
      <c r="G7" s="224">
        <f aca="true" t="shared" si="2" ref="G7:G14">F7+F7*I7</f>
        <v>0</v>
      </c>
      <c r="H7" s="224">
        <f t="shared" si="0"/>
        <v>0</v>
      </c>
      <c r="I7" s="225">
        <v>0.08</v>
      </c>
      <c r="J7" s="224">
        <f t="shared" si="1"/>
        <v>0</v>
      </c>
      <c r="K7" s="109"/>
    </row>
    <row r="8" spans="1:11" s="120" customFormat="1" ht="241.5" customHeight="1">
      <c r="A8" s="126">
        <v>5</v>
      </c>
      <c r="B8" s="155" t="s">
        <v>155</v>
      </c>
      <c r="C8" s="121">
        <v>50</v>
      </c>
      <c r="D8" s="124" t="s">
        <v>116</v>
      </c>
      <c r="E8" s="149"/>
      <c r="F8" s="223"/>
      <c r="G8" s="224">
        <f t="shared" si="2"/>
        <v>0</v>
      </c>
      <c r="H8" s="224">
        <f t="shared" si="0"/>
        <v>0</v>
      </c>
      <c r="I8" s="225">
        <v>0.08</v>
      </c>
      <c r="J8" s="224">
        <f t="shared" si="1"/>
        <v>0</v>
      </c>
      <c r="K8" s="109"/>
    </row>
    <row r="9" spans="1:11" s="108" customFormat="1" ht="259.5" customHeight="1">
      <c r="A9" s="126">
        <v>6</v>
      </c>
      <c r="B9" s="119" t="s">
        <v>156</v>
      </c>
      <c r="C9" s="118">
        <v>50</v>
      </c>
      <c r="D9" s="113" t="s">
        <v>5</v>
      </c>
      <c r="E9" s="148"/>
      <c r="F9" s="223"/>
      <c r="G9" s="224">
        <f t="shared" si="2"/>
        <v>0</v>
      </c>
      <c r="H9" s="224">
        <f t="shared" si="0"/>
        <v>0</v>
      </c>
      <c r="I9" s="225">
        <v>0.08</v>
      </c>
      <c r="J9" s="224">
        <f t="shared" si="1"/>
        <v>0</v>
      </c>
      <c r="K9" s="109"/>
    </row>
    <row r="10" spans="1:11" s="108" customFormat="1" ht="285" customHeight="1">
      <c r="A10" s="126">
        <v>7</v>
      </c>
      <c r="B10" s="115" t="s">
        <v>157</v>
      </c>
      <c r="C10" s="70">
        <v>100</v>
      </c>
      <c r="D10" s="113" t="s">
        <v>116</v>
      </c>
      <c r="E10" s="112"/>
      <c r="F10" s="223"/>
      <c r="G10" s="224">
        <f t="shared" si="2"/>
        <v>0</v>
      </c>
      <c r="H10" s="224">
        <f t="shared" si="0"/>
        <v>0</v>
      </c>
      <c r="I10" s="225">
        <v>0.08</v>
      </c>
      <c r="J10" s="224">
        <f t="shared" si="1"/>
        <v>0</v>
      </c>
      <c r="K10" s="109"/>
    </row>
    <row r="11" spans="1:11" s="108" customFormat="1" ht="279" customHeight="1">
      <c r="A11" s="126">
        <v>8</v>
      </c>
      <c r="B11" s="115" t="s">
        <v>158</v>
      </c>
      <c r="C11" s="70">
        <v>200</v>
      </c>
      <c r="D11" s="113" t="s">
        <v>116</v>
      </c>
      <c r="E11" s="112"/>
      <c r="F11" s="223"/>
      <c r="G11" s="224">
        <f t="shared" si="2"/>
        <v>0</v>
      </c>
      <c r="H11" s="224">
        <f t="shared" si="0"/>
        <v>0</v>
      </c>
      <c r="I11" s="225">
        <v>0.08</v>
      </c>
      <c r="J11" s="224">
        <f t="shared" si="1"/>
        <v>0</v>
      </c>
      <c r="K11" s="109"/>
    </row>
    <row r="12" spans="1:11" s="108" customFormat="1" ht="271.5" customHeight="1">
      <c r="A12" s="126">
        <v>9</v>
      </c>
      <c r="B12" s="156" t="s">
        <v>159</v>
      </c>
      <c r="C12" s="70">
        <v>100</v>
      </c>
      <c r="D12" s="113" t="s">
        <v>5</v>
      </c>
      <c r="E12" s="112"/>
      <c r="F12" s="223"/>
      <c r="G12" s="224">
        <f t="shared" si="2"/>
        <v>0</v>
      </c>
      <c r="H12" s="224">
        <f t="shared" si="0"/>
        <v>0</v>
      </c>
      <c r="I12" s="225">
        <v>0.08</v>
      </c>
      <c r="J12" s="224">
        <f t="shared" si="1"/>
        <v>0</v>
      </c>
      <c r="K12" s="109"/>
    </row>
    <row r="13" spans="1:11" s="108" customFormat="1" ht="281.25" customHeight="1">
      <c r="A13" s="126">
        <v>10</v>
      </c>
      <c r="B13" s="114" t="s">
        <v>160</v>
      </c>
      <c r="C13" s="70">
        <v>300</v>
      </c>
      <c r="D13" s="113" t="s">
        <v>116</v>
      </c>
      <c r="E13" s="112"/>
      <c r="F13" s="223"/>
      <c r="G13" s="224">
        <f t="shared" si="2"/>
        <v>0</v>
      </c>
      <c r="H13" s="224">
        <f t="shared" si="0"/>
        <v>0</v>
      </c>
      <c r="I13" s="225">
        <v>0.08</v>
      </c>
      <c r="J13" s="224">
        <f t="shared" si="1"/>
        <v>0</v>
      </c>
      <c r="K13" s="109"/>
    </row>
    <row r="14" spans="1:11" s="108" customFormat="1" ht="282" customHeight="1">
      <c r="A14" s="126">
        <v>11</v>
      </c>
      <c r="B14" s="114" t="s">
        <v>161</v>
      </c>
      <c r="C14" s="70">
        <v>50</v>
      </c>
      <c r="D14" s="113" t="s">
        <v>116</v>
      </c>
      <c r="E14" s="112"/>
      <c r="F14" s="223"/>
      <c r="G14" s="224">
        <f t="shared" si="2"/>
        <v>0</v>
      </c>
      <c r="H14" s="224">
        <f t="shared" si="0"/>
        <v>0</v>
      </c>
      <c r="I14" s="225">
        <v>0.08</v>
      </c>
      <c r="J14" s="224">
        <f t="shared" si="1"/>
        <v>0</v>
      </c>
      <c r="K14" s="109"/>
    </row>
    <row r="15" spans="1:11" s="101" customFormat="1" ht="12.75">
      <c r="A15" s="106"/>
      <c r="B15" s="106"/>
      <c r="C15" s="105"/>
      <c r="D15" s="104"/>
      <c r="E15" s="55"/>
      <c r="F15" s="364" t="s">
        <v>11</v>
      </c>
      <c r="G15" s="364"/>
      <c r="H15" s="147">
        <f>SUM(H4:H14)</f>
        <v>0</v>
      </c>
      <c r="I15" s="55"/>
      <c r="J15" s="147">
        <f>SUM(J4:J14)</f>
        <v>0</v>
      </c>
      <c r="K15" s="87"/>
    </row>
    <row r="16" spans="1:11" s="101" customFormat="1" ht="12.75">
      <c r="A16" s="106"/>
      <c r="B16" s="106"/>
      <c r="C16" s="105"/>
      <c r="D16" s="104"/>
      <c r="E16" s="55"/>
      <c r="F16" s="103"/>
      <c r="G16" s="103"/>
      <c r="H16" s="102"/>
      <c r="I16" s="55"/>
      <c r="J16" s="102"/>
      <c r="K16" s="87"/>
    </row>
    <row r="17" spans="1:7" ht="12.75">
      <c r="A17" s="89" t="s">
        <v>10</v>
      </c>
      <c r="F17" s="99"/>
      <c r="G17" s="100"/>
    </row>
    <row r="18" spans="1:6" ht="12.75">
      <c r="A18" s="89"/>
      <c r="F18" s="99"/>
    </row>
    <row r="19" spans="1:11" s="89" customFormat="1" ht="19.5" customHeight="1">
      <c r="A19" s="98" t="s">
        <v>242</v>
      </c>
      <c r="B19" s="96"/>
      <c r="C19" s="96"/>
      <c r="D19" s="96"/>
      <c r="E19" s="96"/>
      <c r="F19" s="97"/>
      <c r="I19" s="94"/>
      <c r="J19" s="94"/>
      <c r="K19" s="87"/>
    </row>
    <row r="20" spans="5:11" s="89" customFormat="1" ht="12.75" customHeight="1">
      <c r="E20" s="91"/>
      <c r="F20" s="96"/>
      <c r="G20" s="95"/>
      <c r="H20" s="94"/>
      <c r="I20" s="94"/>
      <c r="J20" s="94"/>
      <c r="K20" s="87"/>
    </row>
    <row r="21" spans="1:11" s="89" customFormat="1" ht="40.5" customHeight="1">
      <c r="A21" s="349" t="s">
        <v>22</v>
      </c>
      <c r="B21" s="365"/>
      <c r="C21" s="365"/>
      <c r="D21" s="365"/>
      <c r="E21" s="365"/>
      <c r="F21" s="365"/>
      <c r="G21" s="365"/>
      <c r="H21" s="365"/>
      <c r="I21" s="365"/>
      <c r="J21" s="365"/>
      <c r="K21" s="87"/>
    </row>
    <row r="22" spans="1:11" s="89" customFormat="1" ht="16.5" customHeight="1">
      <c r="A22" s="33"/>
      <c r="B22" s="93"/>
      <c r="C22" s="93"/>
      <c r="D22" s="93"/>
      <c r="E22" s="93"/>
      <c r="F22" s="93"/>
      <c r="G22" s="93"/>
      <c r="H22" s="93"/>
      <c r="I22" s="93"/>
      <c r="J22" s="93"/>
      <c r="K22" s="87"/>
    </row>
    <row r="23" spans="1:11" s="89" customFormat="1" ht="12.75" customHeight="1">
      <c r="A23" s="92" t="s">
        <v>12</v>
      </c>
      <c r="E23" s="91"/>
      <c r="F23" s="91"/>
      <c r="G23" s="91"/>
      <c r="H23" s="91"/>
      <c r="I23" s="91"/>
      <c r="J23" s="91"/>
      <c r="K23" s="87"/>
    </row>
    <row r="24" spans="1:11" s="89" customFormat="1" ht="12.75" customHeight="1">
      <c r="A24" s="92"/>
      <c r="E24" s="91"/>
      <c r="F24" s="91"/>
      <c r="G24" s="91"/>
      <c r="H24" s="91"/>
      <c r="I24" s="91"/>
      <c r="J24" s="91"/>
      <c r="K24" s="87"/>
    </row>
    <row r="25" spans="5:11" s="89" customFormat="1" ht="12.75" customHeight="1">
      <c r="E25" s="91"/>
      <c r="F25" s="91"/>
      <c r="G25" s="91"/>
      <c r="H25" s="91"/>
      <c r="I25" s="91"/>
      <c r="J25" s="91"/>
      <c r="K25" s="87"/>
    </row>
    <row r="26" spans="6:10" ht="12.75">
      <c r="F26" s="91"/>
      <c r="G26" s="91"/>
      <c r="H26" s="91" t="s">
        <v>24</v>
      </c>
      <c r="I26" s="91"/>
      <c r="J26" s="91"/>
    </row>
    <row r="27" ht="12.75">
      <c r="H27" s="90" t="s">
        <v>23</v>
      </c>
    </row>
    <row r="31" ht="12.75">
      <c r="K31" s="89"/>
    </row>
    <row r="32" ht="12.75">
      <c r="K32" s="89"/>
    </row>
    <row r="33" ht="12.75">
      <c r="K33" s="89"/>
    </row>
    <row r="34" ht="12.75">
      <c r="K34" s="89"/>
    </row>
    <row r="35" ht="12.75">
      <c r="K35" s="89"/>
    </row>
    <row r="36" ht="12.75">
      <c r="K36" s="89"/>
    </row>
    <row r="37" ht="12.75">
      <c r="K37" s="89"/>
    </row>
  </sheetData>
  <sheetProtection/>
  <mergeCells count="5">
    <mergeCell ref="A1:J1"/>
    <mergeCell ref="A2:B2"/>
    <mergeCell ref="A3:B3"/>
    <mergeCell ref="F15:G15"/>
    <mergeCell ref="A21:J21"/>
  </mergeCells>
  <printOptions/>
  <pageMargins left="0.7" right="0.7" top="0.75" bottom="0.75" header="0.3" footer="0.3"/>
  <pageSetup fitToHeight="0" horizontalDpi="600" verticalDpi="600" orientation="landscape" paperSize="9" scale="87" r:id="rId1"/>
  <headerFooter alignWithMargins="0">
    <oddHeader>&amp;LZP/29/2018&amp;CFormularz asortymentowo-ilościowo-cenowo&amp;RZałącznik nr 2</oddHeader>
  </headerFooter>
</worksheet>
</file>

<file path=xl/worksheets/sheet22.xml><?xml version="1.0" encoding="utf-8"?>
<worksheet xmlns="http://schemas.openxmlformats.org/spreadsheetml/2006/main" xmlns:r="http://schemas.openxmlformats.org/officeDocument/2006/relationships">
  <dimension ref="A1:AD32"/>
  <sheetViews>
    <sheetView view="pageBreakPreview" zoomScale="64" zoomScaleNormal="80" zoomScaleSheetLayoutView="64" workbookViewId="0" topLeftCell="A1">
      <selection activeCell="A25" sqref="A25"/>
    </sheetView>
  </sheetViews>
  <sheetFormatPr defaultColWidth="9.875" defaultRowHeight="12.75"/>
  <cols>
    <col min="1" max="1" width="7.125" style="87" customWidth="1"/>
    <col min="2" max="2" width="42.875" style="87" customWidth="1"/>
    <col min="3" max="3" width="9.375" style="87" customWidth="1"/>
    <col min="4" max="4" width="6.75390625" style="87" customWidth="1"/>
    <col min="5" max="5" width="10.875" style="88" customWidth="1"/>
    <col min="6" max="6" width="15.625" style="88" customWidth="1"/>
    <col min="7" max="7" width="10.125" style="88" customWidth="1"/>
    <col min="8" max="8" width="14.625" style="88" customWidth="1"/>
    <col min="9" max="9" width="4.875" style="88" customWidth="1"/>
    <col min="10" max="10" width="14.75390625" style="88" customWidth="1"/>
    <col min="11" max="11" width="16.75390625" style="87" customWidth="1"/>
    <col min="12" max="16384" width="9.875" style="87" customWidth="1"/>
  </cols>
  <sheetData>
    <row r="1" spans="1:10" ht="38.25" customHeight="1">
      <c r="A1" s="344" t="s">
        <v>252</v>
      </c>
      <c r="B1" s="344"/>
      <c r="C1" s="344"/>
      <c r="D1" s="344"/>
      <c r="E1" s="344"/>
      <c r="F1" s="344"/>
      <c r="G1" s="344"/>
      <c r="H1" s="344"/>
      <c r="I1" s="344"/>
      <c r="J1" s="344"/>
    </row>
    <row r="2" spans="1:11" s="108" customFormat="1" ht="63" customHeight="1">
      <c r="A2" s="351" t="s">
        <v>0</v>
      </c>
      <c r="B2" s="351"/>
      <c r="C2" s="131" t="s">
        <v>6</v>
      </c>
      <c r="D2" s="131" t="s">
        <v>1</v>
      </c>
      <c r="E2" s="132" t="s">
        <v>7</v>
      </c>
      <c r="F2" s="131" t="s">
        <v>2</v>
      </c>
      <c r="G2" s="131" t="s">
        <v>8</v>
      </c>
      <c r="H2" s="131" t="s">
        <v>3</v>
      </c>
      <c r="I2" s="131" t="s">
        <v>9</v>
      </c>
      <c r="J2" s="131" t="s">
        <v>4</v>
      </c>
      <c r="K2" s="130" t="s">
        <v>26</v>
      </c>
    </row>
    <row r="3" spans="1:11" s="120" customFormat="1" ht="13.5" customHeight="1" thickBot="1">
      <c r="A3" s="362" t="s">
        <v>13</v>
      </c>
      <c r="B3" s="363"/>
      <c r="C3" s="121" t="s">
        <v>14</v>
      </c>
      <c r="D3" s="124" t="s">
        <v>15</v>
      </c>
      <c r="E3" s="123" t="s">
        <v>16</v>
      </c>
      <c r="F3" s="123" t="s">
        <v>17</v>
      </c>
      <c r="G3" s="122" t="s">
        <v>18</v>
      </c>
      <c r="H3" s="122" t="s">
        <v>19</v>
      </c>
      <c r="I3" s="122" t="s">
        <v>20</v>
      </c>
      <c r="J3" s="122" t="s">
        <v>21</v>
      </c>
      <c r="K3" s="121">
        <v>10</v>
      </c>
    </row>
    <row r="4" spans="1:11" s="120" customFormat="1" ht="213.75">
      <c r="A4" s="126">
        <v>1</v>
      </c>
      <c r="B4" s="158" t="s">
        <v>167</v>
      </c>
      <c r="C4" s="121">
        <v>2000</v>
      </c>
      <c r="D4" s="124" t="s">
        <v>5</v>
      </c>
      <c r="E4" s="149"/>
      <c r="F4" s="223"/>
      <c r="G4" s="224">
        <f aca="true" t="shared" si="0" ref="G4:G9">F4+F4*I4</f>
        <v>0</v>
      </c>
      <c r="H4" s="224">
        <f aca="true" t="shared" si="1" ref="H4:H9">C4*F4</f>
        <v>0</v>
      </c>
      <c r="I4" s="225">
        <v>0.08</v>
      </c>
      <c r="J4" s="224">
        <f aca="true" t="shared" si="2" ref="J4:J9">H4+H4*I4</f>
        <v>0</v>
      </c>
      <c r="K4" s="109"/>
    </row>
    <row r="5" spans="1:30" s="120" customFormat="1" ht="191.25">
      <c r="A5" s="126">
        <v>2</v>
      </c>
      <c r="B5" s="157" t="s">
        <v>166</v>
      </c>
      <c r="C5" s="121">
        <v>1000</v>
      </c>
      <c r="D5" s="124" t="s">
        <v>116</v>
      </c>
      <c r="E5" s="149"/>
      <c r="F5" s="223"/>
      <c r="G5" s="224">
        <f t="shared" si="0"/>
        <v>0</v>
      </c>
      <c r="H5" s="224">
        <f t="shared" si="1"/>
        <v>0</v>
      </c>
      <c r="I5" s="225">
        <v>0.08</v>
      </c>
      <c r="J5" s="224">
        <f t="shared" si="2"/>
        <v>0</v>
      </c>
      <c r="K5" s="109"/>
      <c r="L5" s="127"/>
      <c r="M5" s="127"/>
      <c r="N5" s="127"/>
      <c r="O5" s="127"/>
      <c r="P5" s="127"/>
      <c r="Q5" s="127"/>
      <c r="R5" s="127"/>
      <c r="S5" s="127"/>
      <c r="T5" s="127"/>
      <c r="U5" s="127"/>
      <c r="V5" s="127"/>
      <c r="W5" s="127"/>
      <c r="X5" s="127"/>
      <c r="Y5" s="127"/>
      <c r="Z5" s="127"/>
      <c r="AA5" s="127"/>
      <c r="AB5" s="127"/>
      <c r="AC5" s="127"/>
      <c r="AD5" s="127"/>
    </row>
    <row r="6" spans="1:11" s="120" customFormat="1" ht="213.75">
      <c r="A6" s="126">
        <v>3</v>
      </c>
      <c r="B6" s="157" t="s">
        <v>165</v>
      </c>
      <c r="C6" s="121">
        <v>500</v>
      </c>
      <c r="D6" s="124" t="s">
        <v>116</v>
      </c>
      <c r="E6" s="149"/>
      <c r="F6" s="223"/>
      <c r="G6" s="224">
        <f t="shared" si="0"/>
        <v>0</v>
      </c>
      <c r="H6" s="224">
        <f t="shared" si="1"/>
        <v>0</v>
      </c>
      <c r="I6" s="225">
        <v>0.08</v>
      </c>
      <c r="J6" s="224">
        <f t="shared" si="2"/>
        <v>0</v>
      </c>
      <c r="K6" s="109"/>
    </row>
    <row r="7" spans="1:11" s="120" customFormat="1" ht="168.75">
      <c r="A7" s="126">
        <v>4</v>
      </c>
      <c r="B7" s="157" t="s">
        <v>164</v>
      </c>
      <c r="C7" s="121">
        <v>2000</v>
      </c>
      <c r="D7" s="124" t="s">
        <v>116</v>
      </c>
      <c r="E7" s="149"/>
      <c r="F7" s="223"/>
      <c r="G7" s="224">
        <f t="shared" si="0"/>
        <v>0</v>
      </c>
      <c r="H7" s="224">
        <f t="shared" si="1"/>
        <v>0</v>
      </c>
      <c r="I7" s="225">
        <v>0.08</v>
      </c>
      <c r="J7" s="224">
        <f t="shared" si="2"/>
        <v>0</v>
      </c>
      <c r="K7" s="109"/>
    </row>
    <row r="8" spans="1:11" s="120" customFormat="1" ht="150.75" customHeight="1">
      <c r="A8" s="126">
        <v>5</v>
      </c>
      <c r="B8" s="157" t="s">
        <v>163</v>
      </c>
      <c r="C8" s="121">
        <v>500</v>
      </c>
      <c r="D8" s="124" t="s">
        <v>116</v>
      </c>
      <c r="E8" s="149"/>
      <c r="F8" s="223"/>
      <c r="G8" s="224">
        <f t="shared" si="0"/>
        <v>0</v>
      </c>
      <c r="H8" s="224">
        <f t="shared" si="1"/>
        <v>0</v>
      </c>
      <c r="I8" s="225">
        <v>0.08</v>
      </c>
      <c r="J8" s="224">
        <f t="shared" si="2"/>
        <v>0</v>
      </c>
      <c r="K8" s="109"/>
    </row>
    <row r="9" spans="1:11" s="108" customFormat="1" ht="33.75">
      <c r="A9" s="126">
        <v>6</v>
      </c>
      <c r="B9" s="157" t="s">
        <v>162</v>
      </c>
      <c r="C9" s="118">
        <v>500</v>
      </c>
      <c r="D9" s="113" t="s">
        <v>5</v>
      </c>
      <c r="E9" s="148"/>
      <c r="F9" s="223"/>
      <c r="G9" s="224">
        <f t="shared" si="0"/>
        <v>0</v>
      </c>
      <c r="H9" s="224">
        <f t="shared" si="1"/>
        <v>0</v>
      </c>
      <c r="I9" s="225">
        <v>0.08</v>
      </c>
      <c r="J9" s="224">
        <f t="shared" si="2"/>
        <v>0</v>
      </c>
      <c r="K9" s="109"/>
    </row>
    <row r="10" spans="1:11" s="101" customFormat="1" ht="12.75">
      <c r="A10" s="106"/>
      <c r="B10" s="106"/>
      <c r="C10" s="105"/>
      <c r="D10" s="104"/>
      <c r="E10" s="55"/>
      <c r="F10" s="364" t="s">
        <v>11</v>
      </c>
      <c r="G10" s="364"/>
      <c r="H10" s="147">
        <f>SUM(H4:H9)</f>
        <v>0</v>
      </c>
      <c r="I10" s="55"/>
      <c r="J10" s="147">
        <f>SUM(J4:J9)</f>
        <v>0</v>
      </c>
      <c r="K10" s="87"/>
    </row>
    <row r="11" spans="1:11" s="101" customFormat="1" ht="12.75">
      <c r="A11" s="106"/>
      <c r="B11" s="106"/>
      <c r="C11" s="105"/>
      <c r="D11" s="104"/>
      <c r="E11" s="55"/>
      <c r="F11" s="103"/>
      <c r="G11" s="103"/>
      <c r="H11" s="102"/>
      <c r="I11" s="55"/>
      <c r="J11" s="102"/>
      <c r="K11" s="87"/>
    </row>
    <row r="12" spans="1:7" ht="12.75">
      <c r="A12" s="89" t="s">
        <v>10</v>
      </c>
      <c r="F12" s="99"/>
      <c r="G12" s="100"/>
    </row>
    <row r="13" spans="1:6" ht="12.75">
      <c r="A13" s="89"/>
      <c r="F13" s="99"/>
    </row>
    <row r="14" spans="1:11" s="89" customFormat="1" ht="19.5" customHeight="1">
      <c r="A14" s="98" t="s">
        <v>242</v>
      </c>
      <c r="B14" s="96"/>
      <c r="C14" s="96"/>
      <c r="D14" s="96"/>
      <c r="E14" s="96"/>
      <c r="F14" s="97"/>
      <c r="I14" s="94"/>
      <c r="J14" s="94"/>
      <c r="K14" s="87"/>
    </row>
    <row r="15" spans="5:11" s="89" customFormat="1" ht="12.75" customHeight="1">
      <c r="E15" s="91"/>
      <c r="F15" s="96"/>
      <c r="G15" s="95"/>
      <c r="H15" s="94"/>
      <c r="I15" s="94"/>
      <c r="J15" s="94"/>
      <c r="K15" s="87"/>
    </row>
    <row r="16" spans="1:11" s="89" customFormat="1" ht="40.5" customHeight="1">
      <c r="A16" s="349" t="s">
        <v>22</v>
      </c>
      <c r="B16" s="365"/>
      <c r="C16" s="365"/>
      <c r="D16" s="365"/>
      <c r="E16" s="365"/>
      <c r="F16" s="365"/>
      <c r="G16" s="365"/>
      <c r="H16" s="365"/>
      <c r="I16" s="365"/>
      <c r="J16" s="365"/>
      <c r="K16" s="87"/>
    </row>
    <row r="17" spans="1:11" s="89" customFormat="1" ht="16.5" customHeight="1">
      <c r="A17" s="33"/>
      <c r="B17" s="93"/>
      <c r="C17" s="93"/>
      <c r="D17" s="93"/>
      <c r="E17" s="93"/>
      <c r="F17" s="93"/>
      <c r="G17" s="93"/>
      <c r="H17" s="93"/>
      <c r="I17" s="93"/>
      <c r="J17" s="93"/>
      <c r="K17" s="87"/>
    </row>
    <row r="18" spans="1:11" s="89" customFormat="1" ht="12.75" customHeight="1">
      <c r="A18" s="92" t="s">
        <v>12</v>
      </c>
      <c r="E18" s="91"/>
      <c r="F18" s="91"/>
      <c r="G18" s="91"/>
      <c r="H18" s="91"/>
      <c r="I18" s="91"/>
      <c r="J18" s="91"/>
      <c r="K18" s="87"/>
    </row>
    <row r="19" spans="1:11" s="89" customFormat="1" ht="12.75" customHeight="1">
      <c r="A19" s="92"/>
      <c r="E19" s="91"/>
      <c r="F19" s="91"/>
      <c r="G19" s="91"/>
      <c r="H19" s="91"/>
      <c r="I19" s="91"/>
      <c r="J19" s="91"/>
      <c r="K19" s="87"/>
    </row>
    <row r="20" spans="5:11" s="89" customFormat="1" ht="12.75" customHeight="1">
      <c r="E20" s="91"/>
      <c r="F20" s="91"/>
      <c r="G20" s="91"/>
      <c r="H20" s="91"/>
      <c r="I20" s="91"/>
      <c r="J20" s="91"/>
      <c r="K20" s="87"/>
    </row>
    <row r="21" spans="6:10" ht="12.75">
      <c r="F21" s="91"/>
      <c r="G21" s="91"/>
      <c r="H21" s="91" t="s">
        <v>24</v>
      </c>
      <c r="I21" s="91"/>
      <c r="J21" s="91"/>
    </row>
    <row r="22" ht="12.75">
      <c r="H22" s="90" t="s">
        <v>23</v>
      </c>
    </row>
    <row r="26" ht="12.75">
      <c r="K26" s="89"/>
    </row>
    <row r="27" ht="12.75">
      <c r="K27" s="89"/>
    </row>
    <row r="28" ht="12.75">
      <c r="K28" s="89"/>
    </row>
    <row r="29" ht="12.75">
      <c r="K29" s="89"/>
    </row>
    <row r="30" ht="12.75">
      <c r="K30" s="89"/>
    </row>
    <row r="31" ht="12.75">
      <c r="K31" s="89"/>
    </row>
    <row r="32" ht="12.75">
      <c r="K32" s="89"/>
    </row>
  </sheetData>
  <sheetProtection/>
  <mergeCells count="5">
    <mergeCell ref="A1:J1"/>
    <mergeCell ref="A2:B2"/>
    <mergeCell ref="A3:B3"/>
    <mergeCell ref="F10:G10"/>
    <mergeCell ref="A16:J16"/>
  </mergeCells>
  <printOptions/>
  <pageMargins left="0.7" right="0.7" top="0.75" bottom="0.75" header="0.3" footer="0.3"/>
  <pageSetup fitToHeight="0" horizontalDpi="600" verticalDpi="600" orientation="landscape" paperSize="9" scale="87" r:id="rId1"/>
  <headerFooter alignWithMargins="0">
    <oddHeader>&amp;LZP/29/2018&amp;CFormularz asortymentowo-ilościowo-cenowo&amp;RZałącznik nr 2</oddHeader>
  </headerFooter>
  <rowBreaks count="1" manualBreakCount="1">
    <brk id="7" max="255" man="1"/>
  </rowBreaks>
</worksheet>
</file>

<file path=xl/worksheets/sheet23.xml><?xml version="1.0" encoding="utf-8"?>
<worksheet xmlns="http://schemas.openxmlformats.org/spreadsheetml/2006/main" xmlns:r="http://schemas.openxmlformats.org/officeDocument/2006/relationships">
  <dimension ref="A1:K17"/>
  <sheetViews>
    <sheetView view="pageBreakPreview" zoomScale="60" workbookViewId="0" topLeftCell="A1">
      <selection activeCell="G25" sqref="G25"/>
    </sheetView>
  </sheetViews>
  <sheetFormatPr defaultColWidth="11.375" defaultRowHeight="12.75"/>
  <cols>
    <col min="1" max="1" width="8.25390625" style="226" customWidth="1"/>
    <col min="2" max="2" width="31.75390625" style="226" customWidth="1"/>
    <col min="3" max="3" width="11.00390625" style="226" customWidth="1"/>
    <col min="4" max="4" width="7.875" style="226" customWidth="1"/>
    <col min="5" max="5" width="12.75390625" style="257" customWidth="1"/>
    <col min="6" max="6" width="13.75390625" style="257" customWidth="1"/>
    <col min="7" max="7" width="11.875" style="257" customWidth="1"/>
    <col min="8" max="8" width="16.125" style="257" customWidth="1"/>
    <col min="9" max="9" width="5.75390625" style="257" customWidth="1"/>
    <col min="10" max="10" width="14.875" style="257" customWidth="1"/>
    <col min="11" max="11" width="19.375" style="226" customWidth="1"/>
    <col min="12" max="16384" width="11.375" style="226" customWidth="1"/>
  </cols>
  <sheetData>
    <row r="1" spans="1:10" ht="21.75" customHeight="1">
      <c r="A1" s="367" t="s">
        <v>240</v>
      </c>
      <c r="B1" s="367"/>
      <c r="C1" s="367"/>
      <c r="D1" s="367"/>
      <c r="E1" s="367"/>
      <c r="F1" s="367"/>
      <c r="G1" s="367"/>
      <c r="H1" s="367"/>
      <c r="I1" s="367"/>
      <c r="J1" s="367"/>
    </row>
    <row r="2" spans="1:11" s="230" customFormat="1" ht="63" customHeight="1">
      <c r="A2" s="368" t="s">
        <v>0</v>
      </c>
      <c r="B2" s="368"/>
      <c r="C2" s="227" t="s">
        <v>6</v>
      </c>
      <c r="D2" s="227" t="s">
        <v>1</v>
      </c>
      <c r="E2" s="228" t="s">
        <v>7</v>
      </c>
      <c r="F2" s="227" t="s">
        <v>2</v>
      </c>
      <c r="G2" s="227" t="s">
        <v>8</v>
      </c>
      <c r="H2" s="227" t="s">
        <v>3</v>
      </c>
      <c r="I2" s="227" t="s">
        <v>9</v>
      </c>
      <c r="J2" s="227" t="s">
        <v>4</v>
      </c>
      <c r="K2" s="229" t="s">
        <v>26</v>
      </c>
    </row>
    <row r="3" spans="1:11" s="238" customFormat="1" ht="13.5" customHeight="1">
      <c r="A3" s="369" t="s">
        <v>13</v>
      </c>
      <c r="B3" s="370"/>
      <c r="C3" s="231" t="s">
        <v>14</v>
      </c>
      <c r="D3" s="232" t="s">
        <v>15</v>
      </c>
      <c r="E3" s="233" t="s">
        <v>16</v>
      </c>
      <c r="F3" s="233" t="s">
        <v>17</v>
      </c>
      <c r="G3" s="234" t="s">
        <v>18</v>
      </c>
      <c r="H3" s="235" t="s">
        <v>19</v>
      </c>
      <c r="I3" s="235" t="s">
        <v>20</v>
      </c>
      <c r="J3" s="236" t="s">
        <v>21</v>
      </c>
      <c r="K3" s="237">
        <v>10</v>
      </c>
    </row>
    <row r="4" spans="1:11" s="238" customFormat="1" ht="36">
      <c r="A4" s="239">
        <v>1</v>
      </c>
      <c r="B4" s="240" t="s">
        <v>253</v>
      </c>
      <c r="C4" s="267">
        <v>5</v>
      </c>
      <c r="D4" s="241" t="s">
        <v>126</v>
      </c>
      <c r="E4" s="242"/>
      <c r="F4" s="243"/>
      <c r="G4" s="244">
        <f>F4*I4+F4</f>
        <v>0</v>
      </c>
      <c r="H4" s="245">
        <f>F4*C4</f>
        <v>0</v>
      </c>
      <c r="I4" s="246">
        <v>0.08</v>
      </c>
      <c r="J4" s="245">
        <f>H4*I4+H4</f>
        <v>0</v>
      </c>
      <c r="K4" s="247"/>
    </row>
    <row r="5" spans="1:11" s="230" customFormat="1" ht="72">
      <c r="A5" s="248">
        <v>2</v>
      </c>
      <c r="B5" s="249" t="s">
        <v>125</v>
      </c>
      <c r="C5" s="268">
        <v>40</v>
      </c>
      <c r="D5" s="250" t="s">
        <v>126</v>
      </c>
      <c r="E5" s="242"/>
      <c r="F5" s="243"/>
      <c r="G5" s="244">
        <f>F5*I5+F5</f>
        <v>0</v>
      </c>
      <c r="H5" s="245">
        <f>F5*C5</f>
        <v>0</v>
      </c>
      <c r="I5" s="246">
        <v>0.08</v>
      </c>
      <c r="J5" s="245">
        <f>H5*I5+H5</f>
        <v>0</v>
      </c>
      <c r="K5" s="247"/>
    </row>
    <row r="6" spans="1:11" s="256" customFormat="1" ht="12.75">
      <c r="A6" s="251"/>
      <c r="B6" s="251"/>
      <c r="C6" s="252"/>
      <c r="D6" s="253"/>
      <c r="E6" s="254"/>
      <c r="F6" s="371" t="s">
        <v>11</v>
      </c>
      <c r="G6" s="371"/>
      <c r="H6" s="255">
        <f>SUM(H4:H5)</f>
        <v>0</v>
      </c>
      <c r="I6" s="254"/>
      <c r="J6" s="255">
        <f>SUM(J4:J5)</f>
        <v>0</v>
      </c>
      <c r="K6" s="226"/>
    </row>
    <row r="7" spans="1:7" ht="12.75">
      <c r="A7" s="226" t="s">
        <v>10</v>
      </c>
      <c r="F7" s="258"/>
      <c r="G7" s="259"/>
    </row>
    <row r="8" ht="12.75">
      <c r="F8" s="258"/>
    </row>
    <row r="9" spans="1:10" ht="19.5" customHeight="1">
      <c r="A9" s="260" t="s">
        <v>242</v>
      </c>
      <c r="B9" s="261"/>
      <c r="C9" s="261"/>
      <c r="D9" s="261"/>
      <c r="E9" s="261"/>
      <c r="F9" s="262"/>
      <c r="G9" s="226"/>
      <c r="H9" s="226"/>
      <c r="I9" s="230"/>
      <c r="J9" s="230"/>
    </row>
    <row r="10" spans="6:10" ht="12.75" customHeight="1">
      <c r="F10" s="261"/>
      <c r="G10" s="263"/>
      <c r="H10" s="230"/>
      <c r="I10" s="230"/>
      <c r="J10" s="230"/>
    </row>
    <row r="11" spans="1:10" ht="40.5" customHeight="1">
      <c r="A11" s="372" t="s">
        <v>22</v>
      </c>
      <c r="B11" s="373"/>
      <c r="C11" s="373"/>
      <c r="D11" s="373"/>
      <c r="E11" s="373"/>
      <c r="F11" s="373"/>
      <c r="G11" s="373"/>
      <c r="H11" s="373"/>
      <c r="I11" s="373"/>
      <c r="J11" s="373"/>
    </row>
    <row r="12" spans="1:10" ht="16.5" customHeight="1">
      <c r="A12" s="264"/>
      <c r="B12" s="265"/>
      <c r="C12" s="265"/>
      <c r="D12" s="265"/>
      <c r="E12" s="265"/>
      <c r="F12" s="265"/>
      <c r="G12" s="265"/>
      <c r="H12" s="265"/>
      <c r="I12" s="265"/>
      <c r="J12" s="265"/>
    </row>
    <row r="13" ht="12.75" customHeight="1">
      <c r="A13" s="266" t="s">
        <v>12</v>
      </c>
    </row>
    <row r="14" ht="12.75" customHeight="1">
      <c r="A14" s="266"/>
    </row>
    <row r="15" ht="12.75" customHeight="1"/>
    <row r="16" ht="12.75">
      <c r="H16" s="257" t="s">
        <v>24</v>
      </c>
    </row>
    <row r="17" ht="12.75">
      <c r="H17" s="257" t="s">
        <v>23</v>
      </c>
    </row>
  </sheetData>
  <sheetProtection/>
  <mergeCells count="5">
    <mergeCell ref="A1:J1"/>
    <mergeCell ref="A2:B2"/>
    <mergeCell ref="A3:B3"/>
    <mergeCell ref="F6:G6"/>
    <mergeCell ref="A11:J11"/>
  </mergeCells>
  <printOptions/>
  <pageMargins left="0.7" right="0.7" top="0.75" bottom="0.75" header="0.3" footer="0.3"/>
  <pageSetup fitToHeight="0" horizontalDpi="600" verticalDpi="600" orientation="landscape" paperSize="9" scale="87" r:id="rId1"/>
  <headerFooter alignWithMargins="0">
    <oddHeader>&amp;LZP/29/2018&amp;CFormularz asortymentowo-ilościowo-cenowo&amp;RZałącznik nr 2</oddHeader>
  </headerFooter>
</worksheet>
</file>

<file path=xl/worksheets/sheet24.xml><?xml version="1.0" encoding="utf-8"?>
<worksheet xmlns="http://schemas.openxmlformats.org/spreadsheetml/2006/main" xmlns:r="http://schemas.openxmlformats.org/officeDocument/2006/relationships">
  <dimension ref="A1:K29"/>
  <sheetViews>
    <sheetView view="pageBreakPreview" zoomScale="60" workbookViewId="0" topLeftCell="A1">
      <selection activeCell="A7" sqref="A7"/>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44" t="s">
        <v>109</v>
      </c>
      <c r="B1" s="344"/>
      <c r="C1" s="344"/>
      <c r="D1" s="344"/>
      <c r="E1" s="344"/>
      <c r="F1" s="344"/>
      <c r="G1" s="344"/>
      <c r="H1" s="344"/>
      <c r="I1" s="344"/>
      <c r="J1" s="344"/>
    </row>
    <row r="2" spans="1:11" s="11" customFormat="1" ht="63" customHeight="1">
      <c r="A2" s="345" t="s">
        <v>0</v>
      </c>
      <c r="B2" s="345"/>
      <c r="C2" s="9" t="s">
        <v>6</v>
      </c>
      <c r="D2" s="9" t="s">
        <v>1</v>
      </c>
      <c r="E2" s="10" t="s">
        <v>7</v>
      </c>
      <c r="F2" s="9" t="s">
        <v>2</v>
      </c>
      <c r="G2" s="9" t="s">
        <v>8</v>
      </c>
      <c r="H2" s="9" t="s">
        <v>3</v>
      </c>
      <c r="I2" s="9" t="s">
        <v>9</v>
      </c>
      <c r="J2" s="9" t="s">
        <v>4</v>
      </c>
      <c r="K2" s="49" t="s">
        <v>26</v>
      </c>
    </row>
    <row r="3" spans="1:11" s="25" customFormat="1" ht="13.5" customHeight="1">
      <c r="A3" s="346" t="s">
        <v>13</v>
      </c>
      <c r="B3" s="347"/>
      <c r="C3" s="26" t="s">
        <v>14</v>
      </c>
      <c r="D3" s="27" t="s">
        <v>15</v>
      </c>
      <c r="E3" s="28" t="s">
        <v>16</v>
      </c>
      <c r="F3" s="28" t="s">
        <v>17</v>
      </c>
      <c r="G3" s="29" t="s">
        <v>18</v>
      </c>
      <c r="H3" s="30" t="s">
        <v>19</v>
      </c>
      <c r="I3" s="31" t="s">
        <v>20</v>
      </c>
      <c r="J3" s="32" t="s">
        <v>21</v>
      </c>
      <c r="K3" s="50">
        <v>10</v>
      </c>
    </row>
    <row r="4" spans="1:11" s="11" customFormat="1" ht="63.75">
      <c r="A4" s="58">
        <v>1</v>
      </c>
      <c r="B4" s="78" t="s">
        <v>110</v>
      </c>
      <c r="C4" s="45">
        <v>200</v>
      </c>
      <c r="D4" s="12" t="s">
        <v>5</v>
      </c>
      <c r="E4" s="13"/>
      <c r="F4" s="52"/>
      <c r="G4" s="42">
        <f>F4+F4*I4</f>
        <v>0</v>
      </c>
      <c r="H4" s="43">
        <f>C4*F4</f>
        <v>0</v>
      </c>
      <c r="I4" s="269">
        <v>0.08</v>
      </c>
      <c r="J4" s="43">
        <f>H4+H4*I4</f>
        <v>0</v>
      </c>
      <c r="K4" s="51"/>
    </row>
    <row r="5" spans="1:11" s="11" customFormat="1" ht="76.5">
      <c r="A5" s="58">
        <v>2</v>
      </c>
      <c r="B5" s="78" t="s">
        <v>127</v>
      </c>
      <c r="C5" s="45">
        <v>100</v>
      </c>
      <c r="D5" s="85" t="s">
        <v>5</v>
      </c>
      <c r="E5" s="13"/>
      <c r="F5" s="52"/>
      <c r="G5" s="42">
        <f>F5+F5*I5</f>
        <v>0</v>
      </c>
      <c r="H5" s="43">
        <f>C5*F5</f>
        <v>0</v>
      </c>
      <c r="I5" s="269">
        <v>0.08</v>
      </c>
      <c r="J5" s="43">
        <f>H5+H5*I5</f>
        <v>0</v>
      </c>
      <c r="K5" s="51"/>
    </row>
    <row r="6" spans="1:11" s="11" customFormat="1" ht="63.75">
      <c r="A6" s="44">
        <v>3</v>
      </c>
      <c r="B6" s="78" t="s">
        <v>111</v>
      </c>
      <c r="C6" s="45">
        <v>100</v>
      </c>
      <c r="D6" s="12" t="s">
        <v>5</v>
      </c>
      <c r="E6" s="13"/>
      <c r="F6" s="52"/>
      <c r="G6" s="42">
        <f>F6+F6*I6</f>
        <v>0</v>
      </c>
      <c r="H6" s="43">
        <f>C6*F6</f>
        <v>0</v>
      </c>
      <c r="I6" s="269">
        <v>0.08</v>
      </c>
      <c r="J6" s="43">
        <f>H6+H6*I6</f>
        <v>0</v>
      </c>
      <c r="K6" s="51"/>
    </row>
    <row r="7" spans="1:11" s="2" customFormat="1" ht="12.75">
      <c r="A7" s="3"/>
      <c r="B7" s="3"/>
      <c r="C7" s="4"/>
      <c r="D7" s="1"/>
      <c r="E7" s="5"/>
      <c r="F7" s="348" t="s">
        <v>11</v>
      </c>
      <c r="G7" s="348"/>
      <c r="H7" s="6">
        <f>SUM(H4:H6)</f>
        <v>0</v>
      </c>
      <c r="I7" s="5"/>
      <c r="J7" s="6">
        <f>SUM(J4:J6)</f>
        <v>0</v>
      </c>
      <c r="K7" s="8"/>
    </row>
    <row r="8" spans="1:7" ht="12.75">
      <c r="A8" s="14" t="s">
        <v>10</v>
      </c>
      <c r="F8" s="15"/>
      <c r="G8" s="22"/>
    </row>
    <row r="9" spans="1:6" ht="12.75">
      <c r="A9" s="14"/>
      <c r="F9" s="15"/>
    </row>
    <row r="10" spans="1:10" ht="14.25" customHeight="1">
      <c r="A10" s="35"/>
      <c r="B10" s="36"/>
      <c r="C10" s="37"/>
      <c r="D10" s="37"/>
      <c r="E10" s="37"/>
      <c r="F10" s="38"/>
      <c r="G10" s="40"/>
      <c r="H10" s="40"/>
      <c r="I10" s="40"/>
      <c r="J10" s="39"/>
    </row>
    <row r="11" spans="1:11" s="14" customFormat="1" ht="19.5" customHeight="1">
      <c r="A11" s="19" t="s">
        <v>242</v>
      </c>
      <c r="B11" s="20"/>
      <c r="C11" s="20"/>
      <c r="D11" s="20"/>
      <c r="E11" s="20"/>
      <c r="F11" s="16"/>
      <c r="I11" s="17"/>
      <c r="J11" s="17"/>
      <c r="K11" s="8"/>
    </row>
    <row r="12" spans="5:11" s="14" customFormat="1" ht="12.75" customHeight="1">
      <c r="E12" s="18"/>
      <c r="F12" s="20"/>
      <c r="G12" s="21"/>
      <c r="H12" s="17"/>
      <c r="I12" s="17"/>
      <c r="J12" s="17"/>
      <c r="K12" s="8"/>
    </row>
    <row r="13" spans="1:11" s="14" customFormat="1" ht="40.5" customHeight="1">
      <c r="A13" s="349" t="s">
        <v>22</v>
      </c>
      <c r="B13" s="350"/>
      <c r="C13" s="350"/>
      <c r="D13" s="350"/>
      <c r="E13" s="350"/>
      <c r="F13" s="350"/>
      <c r="G13" s="350"/>
      <c r="H13" s="350"/>
      <c r="I13" s="350"/>
      <c r="J13" s="350"/>
      <c r="K13" s="8"/>
    </row>
    <row r="14" spans="1:11" s="14" customFormat="1" ht="16.5" customHeight="1">
      <c r="A14" s="33"/>
      <c r="B14" s="34"/>
      <c r="C14" s="34"/>
      <c r="D14" s="34"/>
      <c r="E14" s="34"/>
      <c r="F14" s="34"/>
      <c r="G14" s="34"/>
      <c r="H14" s="34"/>
      <c r="I14" s="34"/>
      <c r="J14" s="34"/>
      <c r="K14" s="8"/>
    </row>
    <row r="15" spans="1:11" s="14" customFormat="1" ht="12.75" customHeight="1">
      <c r="A15" s="23" t="s">
        <v>12</v>
      </c>
      <c r="E15" s="18"/>
      <c r="F15" s="18"/>
      <c r="G15" s="18"/>
      <c r="H15" s="18"/>
      <c r="I15" s="18"/>
      <c r="J15" s="18"/>
      <c r="K15" s="8"/>
    </row>
    <row r="16" spans="1:11" s="14" customFormat="1" ht="12.75" customHeight="1">
      <c r="A16" s="23"/>
      <c r="E16" s="18"/>
      <c r="F16" s="18"/>
      <c r="G16" s="18"/>
      <c r="H16" s="18"/>
      <c r="I16" s="18"/>
      <c r="J16" s="18"/>
      <c r="K16" s="8"/>
    </row>
    <row r="17" spans="5:11" s="14" customFormat="1" ht="12.75" customHeight="1">
      <c r="E17" s="18"/>
      <c r="F17" s="18"/>
      <c r="G17" s="18"/>
      <c r="H17" s="18"/>
      <c r="I17" s="18"/>
      <c r="J17" s="18"/>
      <c r="K17" s="8"/>
    </row>
    <row r="18" spans="6:10" ht="12.75">
      <c r="F18" s="18"/>
      <c r="G18" s="18"/>
      <c r="H18" s="18" t="s">
        <v>24</v>
      </c>
      <c r="I18" s="18"/>
      <c r="J18" s="18"/>
    </row>
    <row r="19" ht="12.75">
      <c r="H19" s="24" t="s">
        <v>23</v>
      </c>
    </row>
    <row r="23" ht="12.75">
      <c r="K23" s="14"/>
    </row>
    <row r="24" ht="12.75">
      <c r="K24" s="14"/>
    </row>
    <row r="25" ht="12.75">
      <c r="K25" s="14"/>
    </row>
    <row r="26" ht="12.75">
      <c r="K26" s="14"/>
    </row>
    <row r="27" ht="12.75">
      <c r="K27" s="14"/>
    </row>
    <row r="28" ht="12.75">
      <c r="K28" s="14"/>
    </row>
    <row r="29" ht="12.75">
      <c r="K29" s="14"/>
    </row>
  </sheetData>
  <sheetProtection/>
  <mergeCells count="5">
    <mergeCell ref="A1:J1"/>
    <mergeCell ref="A2:B2"/>
    <mergeCell ref="A3:B3"/>
    <mergeCell ref="F7:G7"/>
    <mergeCell ref="A13:J13"/>
  </mergeCells>
  <printOptions/>
  <pageMargins left="0.7" right="0.7" top="0.75" bottom="0.75" header="0.3" footer="0.3"/>
  <pageSetup fitToHeight="0" horizontalDpi="600" verticalDpi="600" orientation="landscape" paperSize="9" scale="87" r:id="rId1"/>
  <headerFooter alignWithMargins="0">
    <oddHeader>&amp;LZP/29/2018&amp;CFormularz asortymentowo-ilościowo-cenowo&amp;RZałącznik nr 2</oddHeader>
  </headerFooter>
</worksheet>
</file>

<file path=xl/worksheets/sheet25.xml><?xml version="1.0" encoding="utf-8"?>
<worksheet xmlns="http://schemas.openxmlformats.org/spreadsheetml/2006/main" xmlns:r="http://schemas.openxmlformats.org/officeDocument/2006/relationships">
  <dimension ref="A1:K41"/>
  <sheetViews>
    <sheetView showGridLines="0" view="pageBreakPreview" zoomScale="20" zoomScaleNormal="70" zoomScaleSheetLayoutView="20" workbookViewId="0" topLeftCell="A1">
      <selection activeCell="A1" sqref="A1:J1"/>
    </sheetView>
  </sheetViews>
  <sheetFormatPr defaultColWidth="11.875" defaultRowHeight="12.75" customHeight="1"/>
  <cols>
    <col min="1" max="1" width="3.625" style="134" bestFit="1" customWidth="1"/>
    <col min="2" max="2" width="84.00390625" style="134" bestFit="1" customWidth="1"/>
    <col min="3" max="3" width="11.00390625" style="134" customWidth="1"/>
    <col min="4" max="4" width="7.875" style="134" customWidth="1"/>
    <col min="5" max="5" width="14.75390625" style="134" customWidth="1"/>
    <col min="6" max="6" width="13.75390625" style="134" customWidth="1"/>
    <col min="7" max="7" width="11.875" style="134" customWidth="1"/>
    <col min="8" max="8" width="16.125" style="134" customWidth="1"/>
    <col min="9" max="9" width="8.125" style="134" bestFit="1" customWidth="1"/>
    <col min="10" max="10" width="16.00390625" style="134" bestFit="1" customWidth="1"/>
    <col min="11" max="11" width="19.375" style="134" customWidth="1"/>
    <col min="12" max="16384" width="11.875" style="134" customWidth="1"/>
  </cols>
  <sheetData>
    <row r="1" spans="1:11" ht="24" customHeight="1">
      <c r="A1" s="380" t="s">
        <v>255</v>
      </c>
      <c r="B1" s="381"/>
      <c r="C1" s="381"/>
      <c r="D1" s="381"/>
      <c r="E1" s="381"/>
      <c r="F1" s="381"/>
      <c r="G1" s="381"/>
      <c r="H1" s="381"/>
      <c r="I1" s="381"/>
      <c r="J1" s="381"/>
      <c r="K1" s="141"/>
    </row>
    <row r="2" spans="1:11" ht="35.25" customHeight="1">
      <c r="A2" s="376" t="s">
        <v>0</v>
      </c>
      <c r="B2" s="377"/>
      <c r="C2" s="140" t="s">
        <v>6</v>
      </c>
      <c r="D2" s="140" t="s">
        <v>1</v>
      </c>
      <c r="E2" s="140" t="s">
        <v>7</v>
      </c>
      <c r="F2" s="140" t="s">
        <v>2</v>
      </c>
      <c r="G2" s="140" t="s">
        <v>8</v>
      </c>
      <c r="H2" s="140" t="s">
        <v>3</v>
      </c>
      <c r="I2" s="140" t="s">
        <v>9</v>
      </c>
      <c r="J2" s="140" t="s">
        <v>4</v>
      </c>
      <c r="K2" s="140" t="s">
        <v>26</v>
      </c>
    </row>
    <row r="3" spans="1:11" ht="13.5" customHeight="1">
      <c r="A3" s="378" t="s">
        <v>13</v>
      </c>
      <c r="B3" s="379"/>
      <c r="C3" s="139" t="s">
        <v>14</v>
      </c>
      <c r="D3" s="139" t="s">
        <v>15</v>
      </c>
      <c r="E3" s="139" t="s">
        <v>16</v>
      </c>
      <c r="F3" s="139" t="s">
        <v>17</v>
      </c>
      <c r="G3" s="139" t="s">
        <v>18</v>
      </c>
      <c r="H3" s="139" t="s">
        <v>19</v>
      </c>
      <c r="I3" s="139" t="s">
        <v>20</v>
      </c>
      <c r="J3" s="139" t="s">
        <v>21</v>
      </c>
      <c r="K3" s="138">
        <v>10</v>
      </c>
    </row>
    <row r="4" spans="1:11" ht="255">
      <c r="A4" s="137">
        <v>1</v>
      </c>
      <c r="B4" s="142" t="s">
        <v>144</v>
      </c>
      <c r="C4" s="143">
        <v>2000</v>
      </c>
      <c r="D4" s="144" t="s">
        <v>5</v>
      </c>
      <c r="E4" s="42"/>
      <c r="F4" s="52"/>
      <c r="G4" s="42">
        <f>F4+F4*I4</f>
        <v>0</v>
      </c>
      <c r="H4" s="42">
        <f>C4*F4</f>
        <v>0</v>
      </c>
      <c r="I4" s="269">
        <v>0.08</v>
      </c>
      <c r="J4" s="42">
        <f>H4+H4*I4</f>
        <v>0</v>
      </c>
      <c r="K4" s="42"/>
    </row>
    <row r="5" spans="1:11" ht="48" customHeight="1">
      <c r="A5" s="137">
        <v>2</v>
      </c>
      <c r="B5" s="142" t="s">
        <v>143</v>
      </c>
      <c r="C5" s="143">
        <v>12000</v>
      </c>
      <c r="D5" s="144" t="s">
        <v>5</v>
      </c>
      <c r="E5" s="42"/>
      <c r="F5" s="52"/>
      <c r="G5" s="42">
        <f aca="true" t="shared" si="0" ref="G5:G21">F5+F5*I5</f>
        <v>0</v>
      </c>
      <c r="H5" s="42">
        <f aca="true" t="shared" si="1" ref="H5:H21">C5*F5</f>
        <v>0</v>
      </c>
      <c r="I5" s="269">
        <v>0.08</v>
      </c>
      <c r="J5" s="42">
        <f aca="true" t="shared" si="2" ref="J5:J21">H5+H5*I5</f>
        <v>0</v>
      </c>
      <c r="K5" s="42"/>
    </row>
    <row r="6" spans="1:11" ht="114.75">
      <c r="A6" s="137">
        <v>3</v>
      </c>
      <c r="B6" s="142" t="s">
        <v>142</v>
      </c>
      <c r="C6" s="143">
        <v>100</v>
      </c>
      <c r="D6" s="144" t="s">
        <v>5</v>
      </c>
      <c r="E6" s="42"/>
      <c r="F6" s="52"/>
      <c r="G6" s="42">
        <f t="shared" si="0"/>
        <v>0</v>
      </c>
      <c r="H6" s="42">
        <f t="shared" si="1"/>
        <v>0</v>
      </c>
      <c r="I6" s="269">
        <v>0.08</v>
      </c>
      <c r="J6" s="42">
        <f t="shared" si="2"/>
        <v>0</v>
      </c>
      <c r="K6" s="42"/>
    </row>
    <row r="7" spans="1:11" ht="102">
      <c r="A7" s="137">
        <v>4</v>
      </c>
      <c r="B7" s="142" t="s">
        <v>141</v>
      </c>
      <c r="C7" s="143">
        <v>500</v>
      </c>
      <c r="D7" s="144" t="s">
        <v>5</v>
      </c>
      <c r="E7" s="42"/>
      <c r="F7" s="52"/>
      <c r="G7" s="42">
        <f t="shared" si="0"/>
        <v>0</v>
      </c>
      <c r="H7" s="42">
        <f t="shared" si="1"/>
        <v>0</v>
      </c>
      <c r="I7" s="269">
        <v>0.08</v>
      </c>
      <c r="J7" s="42">
        <f t="shared" si="2"/>
        <v>0</v>
      </c>
      <c r="K7" s="42"/>
    </row>
    <row r="8" spans="1:11" ht="76.5">
      <c r="A8" s="137">
        <v>5</v>
      </c>
      <c r="B8" s="142" t="s">
        <v>140</v>
      </c>
      <c r="C8" s="143">
        <v>5000</v>
      </c>
      <c r="D8" s="144" t="s">
        <v>5</v>
      </c>
      <c r="E8" s="42"/>
      <c r="F8" s="52"/>
      <c r="G8" s="42">
        <f t="shared" si="0"/>
        <v>0</v>
      </c>
      <c r="H8" s="42">
        <f t="shared" si="1"/>
        <v>0</v>
      </c>
      <c r="I8" s="269">
        <v>0.08</v>
      </c>
      <c r="J8" s="42">
        <f t="shared" si="2"/>
        <v>0</v>
      </c>
      <c r="K8" s="42"/>
    </row>
    <row r="9" spans="1:11" ht="63.75">
      <c r="A9" s="137">
        <v>6</v>
      </c>
      <c r="B9" s="142" t="s">
        <v>139</v>
      </c>
      <c r="C9" s="143">
        <v>1000</v>
      </c>
      <c r="D9" s="144" t="s">
        <v>5</v>
      </c>
      <c r="E9" s="42"/>
      <c r="F9" s="52"/>
      <c r="G9" s="42">
        <f t="shared" si="0"/>
        <v>0</v>
      </c>
      <c r="H9" s="42">
        <f t="shared" si="1"/>
        <v>0</v>
      </c>
      <c r="I9" s="269">
        <v>0.08</v>
      </c>
      <c r="J9" s="42">
        <f t="shared" si="2"/>
        <v>0</v>
      </c>
      <c r="K9" s="42"/>
    </row>
    <row r="10" spans="1:11" ht="51">
      <c r="A10" s="137">
        <v>7</v>
      </c>
      <c r="B10" s="142" t="s">
        <v>254</v>
      </c>
      <c r="C10" s="143">
        <v>3</v>
      </c>
      <c r="D10" s="144" t="s">
        <v>5</v>
      </c>
      <c r="E10" s="42"/>
      <c r="F10" s="52"/>
      <c r="G10" s="42">
        <f t="shared" si="0"/>
        <v>0</v>
      </c>
      <c r="H10" s="42">
        <f t="shared" si="1"/>
        <v>0</v>
      </c>
      <c r="I10" s="269">
        <v>0.08</v>
      </c>
      <c r="J10" s="42">
        <f t="shared" si="2"/>
        <v>0</v>
      </c>
      <c r="K10" s="42"/>
    </row>
    <row r="11" spans="1:11" ht="140.25">
      <c r="A11" s="137">
        <v>8</v>
      </c>
      <c r="B11" s="142" t="s">
        <v>138</v>
      </c>
      <c r="C11" s="143">
        <v>100</v>
      </c>
      <c r="D11" s="144" t="s">
        <v>5</v>
      </c>
      <c r="E11" s="42"/>
      <c r="F11" s="52"/>
      <c r="G11" s="42">
        <f t="shared" si="0"/>
        <v>0</v>
      </c>
      <c r="H11" s="42">
        <f t="shared" si="1"/>
        <v>0</v>
      </c>
      <c r="I11" s="269">
        <v>0.08</v>
      </c>
      <c r="J11" s="42">
        <f t="shared" si="2"/>
        <v>0</v>
      </c>
      <c r="K11" s="42"/>
    </row>
    <row r="12" spans="1:11" ht="153">
      <c r="A12" s="137">
        <v>9</v>
      </c>
      <c r="B12" s="142" t="s">
        <v>137</v>
      </c>
      <c r="C12" s="143">
        <v>3000</v>
      </c>
      <c r="D12" s="144" t="s">
        <v>5</v>
      </c>
      <c r="E12" s="42"/>
      <c r="F12" s="52"/>
      <c r="G12" s="42">
        <f t="shared" si="0"/>
        <v>0</v>
      </c>
      <c r="H12" s="42">
        <f t="shared" si="1"/>
        <v>0</v>
      </c>
      <c r="I12" s="269">
        <v>0.08</v>
      </c>
      <c r="J12" s="42">
        <f t="shared" si="2"/>
        <v>0</v>
      </c>
      <c r="K12" s="42"/>
    </row>
    <row r="13" spans="1:11" ht="89.25">
      <c r="A13" s="137">
        <v>10</v>
      </c>
      <c r="B13" s="142" t="s">
        <v>136</v>
      </c>
      <c r="C13" s="143">
        <v>500</v>
      </c>
      <c r="D13" s="144" t="s">
        <v>5</v>
      </c>
      <c r="E13" s="42"/>
      <c r="F13" s="52"/>
      <c r="G13" s="42">
        <f t="shared" si="0"/>
        <v>0</v>
      </c>
      <c r="H13" s="42">
        <f t="shared" si="1"/>
        <v>0</v>
      </c>
      <c r="I13" s="269">
        <v>0.08</v>
      </c>
      <c r="J13" s="42">
        <f t="shared" si="2"/>
        <v>0</v>
      </c>
      <c r="K13" s="42"/>
    </row>
    <row r="14" spans="1:11" ht="165.75">
      <c r="A14" s="137">
        <v>11</v>
      </c>
      <c r="B14" s="142" t="s">
        <v>135</v>
      </c>
      <c r="C14" s="143">
        <v>30</v>
      </c>
      <c r="D14" s="144" t="s">
        <v>5</v>
      </c>
      <c r="E14" s="42"/>
      <c r="F14" s="52"/>
      <c r="G14" s="42">
        <f t="shared" si="0"/>
        <v>0</v>
      </c>
      <c r="H14" s="42">
        <f t="shared" si="1"/>
        <v>0</v>
      </c>
      <c r="I14" s="269">
        <v>0.08</v>
      </c>
      <c r="J14" s="42">
        <f t="shared" si="2"/>
        <v>0</v>
      </c>
      <c r="K14" s="42"/>
    </row>
    <row r="15" spans="1:11" ht="63.75">
      <c r="A15" s="137">
        <v>12</v>
      </c>
      <c r="B15" s="142" t="s">
        <v>134</v>
      </c>
      <c r="C15" s="143">
        <v>5</v>
      </c>
      <c r="D15" s="144" t="s">
        <v>5</v>
      </c>
      <c r="E15" s="42"/>
      <c r="F15" s="52"/>
      <c r="G15" s="42">
        <f t="shared" si="0"/>
        <v>0</v>
      </c>
      <c r="H15" s="42">
        <f t="shared" si="1"/>
        <v>0</v>
      </c>
      <c r="I15" s="269">
        <v>0.08</v>
      </c>
      <c r="J15" s="42">
        <f t="shared" si="2"/>
        <v>0</v>
      </c>
      <c r="K15" s="42"/>
    </row>
    <row r="16" spans="1:11" ht="76.5">
      <c r="A16" s="137">
        <v>13</v>
      </c>
      <c r="B16" s="142" t="s">
        <v>133</v>
      </c>
      <c r="C16" s="143">
        <v>200</v>
      </c>
      <c r="D16" s="144" t="s">
        <v>5</v>
      </c>
      <c r="E16" s="42"/>
      <c r="F16" s="52"/>
      <c r="G16" s="42">
        <f t="shared" si="0"/>
        <v>0</v>
      </c>
      <c r="H16" s="42">
        <f t="shared" si="1"/>
        <v>0</v>
      </c>
      <c r="I16" s="269">
        <v>0.08</v>
      </c>
      <c r="J16" s="42">
        <f t="shared" si="2"/>
        <v>0</v>
      </c>
      <c r="K16" s="42"/>
    </row>
    <row r="17" spans="1:11" ht="51">
      <c r="A17" s="137">
        <v>14</v>
      </c>
      <c r="B17" s="142" t="s">
        <v>132</v>
      </c>
      <c r="C17" s="143">
        <v>5000</v>
      </c>
      <c r="D17" s="144" t="s">
        <v>5</v>
      </c>
      <c r="E17" s="42"/>
      <c r="F17" s="52"/>
      <c r="G17" s="42">
        <f t="shared" si="0"/>
        <v>0</v>
      </c>
      <c r="H17" s="42">
        <f t="shared" si="1"/>
        <v>0</v>
      </c>
      <c r="I17" s="269">
        <v>0.08</v>
      </c>
      <c r="J17" s="42">
        <f t="shared" si="2"/>
        <v>0</v>
      </c>
      <c r="K17" s="42"/>
    </row>
    <row r="18" spans="1:11" ht="81" customHeight="1">
      <c r="A18" s="137">
        <v>15</v>
      </c>
      <c r="B18" s="142" t="s">
        <v>131</v>
      </c>
      <c r="C18" s="143">
        <v>2000</v>
      </c>
      <c r="D18" s="144" t="s">
        <v>5</v>
      </c>
      <c r="E18" s="42"/>
      <c r="F18" s="52"/>
      <c r="G18" s="42">
        <f t="shared" si="0"/>
        <v>0</v>
      </c>
      <c r="H18" s="42">
        <f t="shared" si="1"/>
        <v>0</v>
      </c>
      <c r="I18" s="269">
        <v>0.08</v>
      </c>
      <c r="J18" s="42">
        <f t="shared" si="2"/>
        <v>0</v>
      </c>
      <c r="K18" s="42"/>
    </row>
    <row r="19" spans="1:11" ht="37.5" customHeight="1">
      <c r="A19" s="137">
        <v>16</v>
      </c>
      <c r="B19" s="145" t="s">
        <v>130</v>
      </c>
      <c r="C19" s="143">
        <v>50</v>
      </c>
      <c r="D19" s="144" t="s">
        <v>5</v>
      </c>
      <c r="E19" s="42"/>
      <c r="F19" s="52"/>
      <c r="G19" s="42">
        <f t="shared" si="0"/>
        <v>0</v>
      </c>
      <c r="H19" s="42">
        <f t="shared" si="1"/>
        <v>0</v>
      </c>
      <c r="I19" s="269">
        <v>0.08</v>
      </c>
      <c r="J19" s="42">
        <f t="shared" si="2"/>
        <v>0</v>
      </c>
      <c r="K19" s="42"/>
    </row>
    <row r="20" spans="1:11" ht="153">
      <c r="A20" s="137">
        <v>17</v>
      </c>
      <c r="B20" s="142" t="s">
        <v>129</v>
      </c>
      <c r="C20" s="143">
        <v>50</v>
      </c>
      <c r="D20" s="144" t="s">
        <v>5</v>
      </c>
      <c r="E20" s="42"/>
      <c r="F20" s="52"/>
      <c r="G20" s="42">
        <f t="shared" si="0"/>
        <v>0</v>
      </c>
      <c r="H20" s="42">
        <f t="shared" si="1"/>
        <v>0</v>
      </c>
      <c r="I20" s="269">
        <v>0.08</v>
      </c>
      <c r="J20" s="42">
        <f t="shared" si="2"/>
        <v>0</v>
      </c>
      <c r="K20" s="42"/>
    </row>
    <row r="21" spans="1:11" ht="37.5" customHeight="1">
      <c r="A21" s="137">
        <v>18</v>
      </c>
      <c r="B21" s="145" t="s">
        <v>128</v>
      </c>
      <c r="C21" s="143">
        <v>30</v>
      </c>
      <c r="D21" s="144" t="s">
        <v>5</v>
      </c>
      <c r="E21" s="42"/>
      <c r="F21" s="52"/>
      <c r="G21" s="42">
        <f t="shared" si="0"/>
        <v>0</v>
      </c>
      <c r="H21" s="42">
        <f t="shared" si="1"/>
        <v>0</v>
      </c>
      <c r="I21" s="269">
        <v>0.08</v>
      </c>
      <c r="J21" s="42">
        <f t="shared" si="2"/>
        <v>0</v>
      </c>
      <c r="K21" s="42"/>
    </row>
    <row r="22" spans="5:11" ht="13.5" customHeight="1">
      <c r="E22" s="136"/>
      <c r="F22" s="374" t="s">
        <v>11</v>
      </c>
      <c r="G22" s="375"/>
      <c r="H22" s="135">
        <f>SUM(H4:H21)</f>
        <v>0</v>
      </c>
      <c r="I22" s="272"/>
      <c r="J22" s="273">
        <f>SUM(J4:J21)</f>
        <v>0</v>
      </c>
      <c r="K22" s="271"/>
    </row>
    <row r="25" spans="1:10" s="8" customFormat="1" ht="12.75">
      <c r="A25" s="14" t="s">
        <v>10</v>
      </c>
      <c r="E25" s="7"/>
      <c r="F25" s="15"/>
      <c r="G25" s="22"/>
      <c r="H25" s="7"/>
      <c r="I25" s="7"/>
      <c r="J25" s="7"/>
    </row>
    <row r="26" spans="1:10" s="8" customFormat="1" ht="12.75">
      <c r="A26" s="14"/>
      <c r="E26" s="7"/>
      <c r="F26" s="15"/>
      <c r="G26" s="7"/>
      <c r="H26" s="7"/>
      <c r="I26" s="7"/>
      <c r="J26" s="7"/>
    </row>
    <row r="27" spans="1:10" s="8" customFormat="1" ht="14.25" customHeight="1">
      <c r="A27" s="35"/>
      <c r="B27" s="36"/>
      <c r="C27" s="37"/>
      <c r="D27" s="37"/>
      <c r="E27" s="37"/>
      <c r="F27" s="38"/>
      <c r="G27" s="40"/>
      <c r="H27" s="40"/>
      <c r="I27" s="40"/>
      <c r="J27" s="39"/>
    </row>
    <row r="28" spans="1:11" s="14" customFormat="1" ht="19.5" customHeight="1">
      <c r="A28" s="19" t="s">
        <v>242</v>
      </c>
      <c r="B28" s="20"/>
      <c r="C28" s="20"/>
      <c r="D28" s="20"/>
      <c r="E28" s="20"/>
      <c r="F28" s="16"/>
      <c r="I28" s="17"/>
      <c r="J28" s="17"/>
      <c r="K28" s="8"/>
    </row>
    <row r="29" spans="5:11" s="14" customFormat="1" ht="12.75" customHeight="1">
      <c r="E29" s="18"/>
      <c r="F29" s="20"/>
      <c r="G29" s="21"/>
      <c r="H29" s="17"/>
      <c r="I29" s="17"/>
      <c r="J29" s="17"/>
      <c r="K29" s="8"/>
    </row>
    <row r="30" spans="1:11" s="14" customFormat="1" ht="40.5" customHeight="1">
      <c r="A30" s="349" t="s">
        <v>22</v>
      </c>
      <c r="B30" s="350"/>
      <c r="C30" s="350"/>
      <c r="D30" s="350"/>
      <c r="E30" s="350"/>
      <c r="F30" s="350"/>
      <c r="G30" s="350"/>
      <c r="H30" s="350"/>
      <c r="I30" s="350"/>
      <c r="J30" s="350"/>
      <c r="K30" s="8"/>
    </row>
    <row r="31" spans="1:11" s="14" customFormat="1" ht="16.5" customHeight="1">
      <c r="A31" s="33"/>
      <c r="B31" s="34"/>
      <c r="C31" s="34"/>
      <c r="D31" s="34"/>
      <c r="E31" s="34"/>
      <c r="F31" s="34"/>
      <c r="G31" s="34"/>
      <c r="H31" s="34"/>
      <c r="I31" s="34"/>
      <c r="J31" s="34"/>
      <c r="K31" s="8"/>
    </row>
    <row r="32" spans="1:11" s="14" customFormat="1" ht="12.75" customHeight="1">
      <c r="A32" s="23" t="s">
        <v>12</v>
      </c>
      <c r="E32" s="18"/>
      <c r="F32" s="18"/>
      <c r="G32" s="18"/>
      <c r="H32" s="18"/>
      <c r="I32" s="18"/>
      <c r="J32" s="18"/>
      <c r="K32" s="8"/>
    </row>
    <row r="33" spans="1:11" s="14" customFormat="1" ht="12.75" customHeight="1">
      <c r="A33" s="23"/>
      <c r="E33" s="18"/>
      <c r="F33" s="18"/>
      <c r="G33" s="18"/>
      <c r="H33" s="18"/>
      <c r="I33" s="18"/>
      <c r="J33" s="18"/>
      <c r="K33" s="8"/>
    </row>
    <row r="34" spans="5:11" s="14" customFormat="1" ht="12.75" customHeight="1">
      <c r="E34" s="18"/>
      <c r="F34" s="18"/>
      <c r="G34" s="18"/>
      <c r="H34" s="18"/>
      <c r="I34" s="18"/>
      <c r="J34" s="18"/>
      <c r="K34" s="8"/>
    </row>
    <row r="35" spans="5:10" s="8" customFormat="1" ht="12.75">
      <c r="E35" s="7"/>
      <c r="F35" s="18"/>
      <c r="G35" s="18"/>
      <c r="H35" s="18" t="s">
        <v>24</v>
      </c>
      <c r="I35" s="18"/>
      <c r="J35" s="18"/>
    </row>
    <row r="36" spans="5:10" s="8" customFormat="1" ht="12.75">
      <c r="E36" s="7"/>
      <c r="F36" s="7"/>
      <c r="G36" s="7"/>
      <c r="H36" s="24" t="s">
        <v>23</v>
      </c>
      <c r="I36" s="7"/>
      <c r="J36" s="7"/>
    </row>
    <row r="37" spans="5:10" s="8" customFormat="1" ht="12.75">
      <c r="E37" s="7"/>
      <c r="F37" s="7"/>
      <c r="G37" s="7"/>
      <c r="H37" s="7"/>
      <c r="I37" s="7"/>
      <c r="J37" s="7"/>
    </row>
    <row r="38" spans="5:10" s="8" customFormat="1" ht="12.75">
      <c r="E38" s="7"/>
      <c r="F38" s="7"/>
      <c r="G38" s="7"/>
      <c r="H38" s="7"/>
      <c r="I38" s="7"/>
      <c r="J38" s="7"/>
    </row>
    <row r="39" spans="5:10" s="8" customFormat="1" ht="12.75">
      <c r="E39" s="7"/>
      <c r="F39" s="7"/>
      <c r="G39" s="7"/>
      <c r="H39" s="7"/>
      <c r="I39" s="7"/>
      <c r="J39" s="7"/>
    </row>
    <row r="40" spans="5:11" s="8" customFormat="1" ht="12.75">
      <c r="E40" s="7"/>
      <c r="F40" s="7"/>
      <c r="G40" s="7"/>
      <c r="H40" s="7"/>
      <c r="I40" s="7"/>
      <c r="J40" s="7"/>
      <c r="K40" s="14"/>
    </row>
    <row r="41" spans="5:11" s="8" customFormat="1" ht="12.75">
      <c r="E41" s="7"/>
      <c r="F41" s="7"/>
      <c r="G41" s="7"/>
      <c r="H41" s="7"/>
      <c r="I41" s="7"/>
      <c r="J41" s="7"/>
      <c r="K41" s="14"/>
    </row>
  </sheetData>
  <sheetProtection/>
  <mergeCells count="5">
    <mergeCell ref="F22:G22"/>
    <mergeCell ref="A2:B2"/>
    <mergeCell ref="A3:B3"/>
    <mergeCell ref="A1:J1"/>
    <mergeCell ref="A30:J30"/>
  </mergeCells>
  <printOptions/>
  <pageMargins left="0.7" right="0.7" top="0.75" bottom="0.75" header="0.3" footer="0.3"/>
  <pageSetup horizontalDpi="300" verticalDpi="300" orientation="landscape" paperSize="9" scale="64" r:id="rId1"/>
  <headerFooter alignWithMargins="0">
    <oddHeader>&amp;LZP/29/2018&amp;CFormularz asortymentowo-ilościowo-cenowo&amp;RZałącznik nr 2</oddHeader>
  </headerFooter>
</worksheet>
</file>

<file path=xl/worksheets/sheet26.xml><?xml version="1.0" encoding="utf-8"?>
<worksheet xmlns="http://schemas.openxmlformats.org/spreadsheetml/2006/main" xmlns:r="http://schemas.openxmlformats.org/officeDocument/2006/relationships">
  <dimension ref="A1:K33"/>
  <sheetViews>
    <sheetView showGridLines="0" view="pageBreakPreview" zoomScale="20" zoomScaleNormal="60" zoomScaleSheetLayoutView="20" workbookViewId="0" topLeftCell="A1">
      <selection activeCell="B4" sqref="B4"/>
    </sheetView>
  </sheetViews>
  <sheetFormatPr defaultColWidth="11.875" defaultRowHeight="12.75" customHeight="1"/>
  <cols>
    <col min="1" max="1" width="3.00390625" style="134" customWidth="1"/>
    <col min="2" max="2" width="110.25390625" style="134" customWidth="1"/>
    <col min="3" max="3" width="11.00390625" style="134" customWidth="1"/>
    <col min="4" max="4" width="7.875" style="134" customWidth="1"/>
    <col min="5" max="5" width="12.75390625" style="134" customWidth="1"/>
    <col min="6" max="6" width="13.75390625" style="134" customWidth="1"/>
    <col min="7" max="7" width="11.875" style="134" customWidth="1"/>
    <col min="8" max="8" width="16.125" style="134" customWidth="1"/>
    <col min="9" max="9" width="5.75390625" style="134" customWidth="1"/>
    <col min="10" max="10" width="14.875" style="134" customWidth="1"/>
    <col min="11" max="11" width="19.375" style="134" customWidth="1"/>
    <col min="12" max="16384" width="11.875" style="134" customWidth="1"/>
  </cols>
  <sheetData>
    <row r="1" spans="1:11" ht="24" customHeight="1">
      <c r="A1" s="380" t="s">
        <v>256</v>
      </c>
      <c r="B1" s="381"/>
      <c r="C1" s="381"/>
      <c r="D1" s="381"/>
      <c r="E1" s="381"/>
      <c r="F1" s="381"/>
      <c r="G1" s="381"/>
      <c r="H1" s="381"/>
      <c r="I1" s="381"/>
      <c r="J1" s="381"/>
      <c r="K1" s="141"/>
    </row>
    <row r="2" spans="1:11" ht="35.25" customHeight="1">
      <c r="A2" s="376" t="s">
        <v>0</v>
      </c>
      <c r="B2" s="377"/>
      <c r="C2" s="140" t="s">
        <v>6</v>
      </c>
      <c r="D2" s="140" t="s">
        <v>1</v>
      </c>
      <c r="E2" s="140" t="s">
        <v>7</v>
      </c>
      <c r="F2" s="140" t="s">
        <v>2</v>
      </c>
      <c r="G2" s="140" t="s">
        <v>8</v>
      </c>
      <c r="H2" s="140" t="s">
        <v>3</v>
      </c>
      <c r="I2" s="140" t="s">
        <v>9</v>
      </c>
      <c r="J2" s="140" t="s">
        <v>4</v>
      </c>
      <c r="K2" s="140" t="s">
        <v>26</v>
      </c>
    </row>
    <row r="3" spans="1:11" ht="13.5" customHeight="1">
      <c r="A3" s="378" t="s">
        <v>13</v>
      </c>
      <c r="B3" s="379"/>
      <c r="C3" s="139" t="s">
        <v>14</v>
      </c>
      <c r="D3" s="139" t="s">
        <v>15</v>
      </c>
      <c r="E3" s="139" t="s">
        <v>16</v>
      </c>
      <c r="F3" s="139" t="s">
        <v>17</v>
      </c>
      <c r="G3" s="139" t="s">
        <v>18</v>
      </c>
      <c r="H3" s="139" t="s">
        <v>19</v>
      </c>
      <c r="I3" s="139" t="s">
        <v>20</v>
      </c>
      <c r="J3" s="139" t="s">
        <v>21</v>
      </c>
      <c r="K3" s="138">
        <v>10</v>
      </c>
    </row>
    <row r="4" spans="1:11" ht="389.25" customHeight="1">
      <c r="A4" s="137">
        <v>1</v>
      </c>
      <c r="B4" s="335" t="s">
        <v>291</v>
      </c>
      <c r="C4" s="143">
        <v>25</v>
      </c>
      <c r="D4" s="144" t="s">
        <v>5</v>
      </c>
      <c r="E4" s="42"/>
      <c r="F4" s="52"/>
      <c r="G4" s="42">
        <f>F4*I4+F4</f>
        <v>0</v>
      </c>
      <c r="H4" s="42">
        <f>C4*F4</f>
        <v>0</v>
      </c>
      <c r="I4" s="274">
        <v>0.08</v>
      </c>
      <c r="J4" s="42">
        <f>I4*H4+H4</f>
        <v>0</v>
      </c>
      <c r="K4" s="42"/>
    </row>
    <row r="5" spans="1:11" ht="390.75" customHeight="1">
      <c r="A5" s="137">
        <v>2</v>
      </c>
      <c r="B5" s="334" t="s">
        <v>290</v>
      </c>
      <c r="C5" s="143">
        <v>10</v>
      </c>
      <c r="D5" s="144" t="s">
        <v>5</v>
      </c>
      <c r="E5" s="42"/>
      <c r="F5" s="52"/>
      <c r="G5" s="42">
        <f aca="true" t="shared" si="0" ref="G5:G14">F5*I5+F5</f>
        <v>0</v>
      </c>
      <c r="H5" s="42">
        <f aca="true" t="shared" si="1" ref="H5:H14">C5*F5</f>
        <v>0</v>
      </c>
      <c r="I5" s="274">
        <v>0.08</v>
      </c>
      <c r="J5" s="42">
        <f aca="true" t="shared" si="2" ref="J5:J14">I5*H5+H5</f>
        <v>0</v>
      </c>
      <c r="K5" s="42"/>
    </row>
    <row r="6" spans="1:11" ht="265.5" customHeight="1">
      <c r="A6" s="137">
        <v>3</v>
      </c>
      <c r="B6" s="336" t="s">
        <v>292</v>
      </c>
      <c r="C6" s="143">
        <v>100</v>
      </c>
      <c r="D6" s="144" t="s">
        <v>5</v>
      </c>
      <c r="E6" s="42"/>
      <c r="F6" s="52"/>
      <c r="G6" s="42">
        <f t="shared" si="0"/>
        <v>0</v>
      </c>
      <c r="H6" s="42">
        <f t="shared" si="1"/>
        <v>0</v>
      </c>
      <c r="I6" s="274">
        <v>0.08</v>
      </c>
      <c r="J6" s="42">
        <f t="shared" si="2"/>
        <v>0</v>
      </c>
      <c r="K6" s="42"/>
    </row>
    <row r="7" spans="1:11" ht="260.25" customHeight="1">
      <c r="A7" s="137">
        <v>4</v>
      </c>
      <c r="B7" s="336" t="s">
        <v>293</v>
      </c>
      <c r="C7" s="143">
        <v>15</v>
      </c>
      <c r="D7" s="144" t="s">
        <v>5</v>
      </c>
      <c r="E7" s="42"/>
      <c r="F7" s="52"/>
      <c r="G7" s="42">
        <f t="shared" si="0"/>
        <v>0</v>
      </c>
      <c r="H7" s="42">
        <f t="shared" si="1"/>
        <v>0</v>
      </c>
      <c r="I7" s="274">
        <v>0.08</v>
      </c>
      <c r="J7" s="42">
        <f t="shared" si="2"/>
        <v>0</v>
      </c>
      <c r="K7" s="42"/>
    </row>
    <row r="8" spans="1:11" ht="14.25">
      <c r="A8" s="137">
        <v>5</v>
      </c>
      <c r="B8" s="142" t="s">
        <v>284</v>
      </c>
      <c r="C8" s="339"/>
      <c r="D8" s="340"/>
      <c r="E8" s="341"/>
      <c r="F8" s="342"/>
      <c r="G8" s="341"/>
      <c r="H8" s="341"/>
      <c r="I8" s="343"/>
      <c r="J8" s="341"/>
      <c r="K8" s="341"/>
    </row>
    <row r="9" spans="1:11" ht="14.25">
      <c r="A9" s="137">
        <v>6</v>
      </c>
      <c r="B9" s="142" t="s">
        <v>303</v>
      </c>
      <c r="C9" s="339"/>
      <c r="D9" s="340"/>
      <c r="E9" s="341"/>
      <c r="F9" s="342"/>
      <c r="G9" s="341"/>
      <c r="H9" s="341"/>
      <c r="I9" s="343"/>
      <c r="J9" s="341"/>
      <c r="K9" s="341"/>
    </row>
    <row r="10" spans="1:11" ht="14.25">
      <c r="A10" s="137">
        <v>7</v>
      </c>
      <c r="B10" s="142" t="s">
        <v>304</v>
      </c>
      <c r="C10" s="339"/>
      <c r="D10" s="340"/>
      <c r="E10" s="341"/>
      <c r="F10" s="342"/>
      <c r="G10" s="341"/>
      <c r="H10" s="341"/>
      <c r="I10" s="343"/>
      <c r="J10" s="341"/>
      <c r="K10" s="341"/>
    </row>
    <row r="11" spans="1:11" ht="14.25">
      <c r="A11" s="137">
        <v>8</v>
      </c>
      <c r="B11" s="142" t="s">
        <v>305</v>
      </c>
      <c r="C11" s="339"/>
      <c r="D11" s="340"/>
      <c r="E11" s="341"/>
      <c r="F11" s="342"/>
      <c r="G11" s="341"/>
      <c r="H11" s="341"/>
      <c r="I11" s="343"/>
      <c r="J11" s="341"/>
      <c r="K11" s="341"/>
    </row>
    <row r="12" spans="1:11" ht="196.5" customHeight="1">
      <c r="A12" s="137">
        <v>9</v>
      </c>
      <c r="B12" s="335" t="s">
        <v>296</v>
      </c>
      <c r="C12" s="143">
        <v>100</v>
      </c>
      <c r="D12" s="144" t="s">
        <v>5</v>
      </c>
      <c r="E12" s="42"/>
      <c r="F12" s="52"/>
      <c r="G12" s="42">
        <f t="shared" si="0"/>
        <v>0</v>
      </c>
      <c r="H12" s="42">
        <f t="shared" si="1"/>
        <v>0</v>
      </c>
      <c r="I12" s="274">
        <v>0.08</v>
      </c>
      <c r="J12" s="42">
        <f t="shared" si="2"/>
        <v>0</v>
      </c>
      <c r="K12" s="42"/>
    </row>
    <row r="13" spans="1:11" ht="201" customHeight="1">
      <c r="A13" s="275">
        <v>10</v>
      </c>
      <c r="B13" s="337" t="s">
        <v>295</v>
      </c>
      <c r="C13" s="276">
        <v>30</v>
      </c>
      <c r="D13" s="277" t="s">
        <v>5</v>
      </c>
      <c r="E13" s="270"/>
      <c r="F13" s="278"/>
      <c r="G13" s="42">
        <f t="shared" si="0"/>
        <v>0</v>
      </c>
      <c r="H13" s="42">
        <f t="shared" si="1"/>
        <v>0</v>
      </c>
      <c r="I13" s="279">
        <v>0.08</v>
      </c>
      <c r="J13" s="42">
        <f t="shared" si="2"/>
        <v>0</v>
      </c>
      <c r="K13" s="270"/>
    </row>
    <row r="14" spans="1:11" ht="113.25" customHeight="1" thickBot="1">
      <c r="A14" s="284">
        <v>11</v>
      </c>
      <c r="B14" s="338" t="s">
        <v>294</v>
      </c>
      <c r="C14" s="285">
        <v>70</v>
      </c>
      <c r="D14" s="286" t="s">
        <v>5</v>
      </c>
      <c r="E14" s="42"/>
      <c r="F14" s="278"/>
      <c r="G14" s="42">
        <f t="shared" si="0"/>
        <v>0</v>
      </c>
      <c r="H14" s="42">
        <f t="shared" si="1"/>
        <v>0</v>
      </c>
      <c r="I14" s="274">
        <v>0.08</v>
      </c>
      <c r="J14" s="42">
        <f t="shared" si="2"/>
        <v>0</v>
      </c>
      <c r="K14" s="42"/>
    </row>
    <row r="15" spans="1:11" s="283" customFormat="1" ht="13.5" customHeight="1" thickBot="1">
      <c r="A15" s="280"/>
      <c r="B15" s="280"/>
      <c r="C15" s="281"/>
      <c r="D15" s="281"/>
      <c r="E15" s="282"/>
      <c r="F15" s="382" t="s">
        <v>11</v>
      </c>
      <c r="G15" s="383"/>
      <c r="H15" s="287">
        <f>SUM(H4:H14)</f>
        <v>0</v>
      </c>
      <c r="I15" s="282"/>
      <c r="J15" s="287">
        <f>SUM(J4:J14)</f>
        <v>0</v>
      </c>
      <c r="K15" s="271"/>
    </row>
    <row r="18" spans="1:10" s="8" customFormat="1" ht="12.75">
      <c r="A18" s="14" t="s">
        <v>10</v>
      </c>
      <c r="E18" s="7"/>
      <c r="F18" s="15"/>
      <c r="G18" s="22"/>
      <c r="H18" s="7"/>
      <c r="I18" s="7"/>
      <c r="J18" s="7"/>
    </row>
    <row r="19" spans="1:10" s="8" customFormat="1" ht="12.75">
      <c r="A19" s="14"/>
      <c r="E19" s="7"/>
      <c r="F19" s="15"/>
      <c r="G19" s="7"/>
      <c r="H19" s="7"/>
      <c r="I19" s="7"/>
      <c r="J19" s="7"/>
    </row>
    <row r="20" spans="1:11" s="14" customFormat="1" ht="19.5" customHeight="1">
      <c r="A20" s="19" t="s">
        <v>242</v>
      </c>
      <c r="B20" s="20"/>
      <c r="C20" s="20"/>
      <c r="D20" s="20"/>
      <c r="E20" s="20"/>
      <c r="F20" s="16"/>
      <c r="I20" s="17"/>
      <c r="J20" s="17"/>
      <c r="K20" s="8"/>
    </row>
    <row r="21" spans="5:11" s="14" customFormat="1" ht="12.75" customHeight="1">
      <c r="E21" s="18"/>
      <c r="F21" s="20"/>
      <c r="G21" s="21"/>
      <c r="H21" s="17"/>
      <c r="I21" s="17"/>
      <c r="J21" s="17"/>
      <c r="K21" s="8"/>
    </row>
    <row r="22" spans="1:11" s="14" customFormat="1" ht="40.5" customHeight="1">
      <c r="A22" s="349" t="s">
        <v>22</v>
      </c>
      <c r="B22" s="350"/>
      <c r="C22" s="350"/>
      <c r="D22" s="350"/>
      <c r="E22" s="350"/>
      <c r="F22" s="350"/>
      <c r="G22" s="350"/>
      <c r="H22" s="350"/>
      <c r="I22" s="350"/>
      <c r="J22" s="350"/>
      <c r="K22" s="8"/>
    </row>
    <row r="23" spans="1:11" s="14" customFormat="1" ht="16.5" customHeight="1">
      <c r="A23" s="33"/>
      <c r="B23" s="34"/>
      <c r="C23" s="34"/>
      <c r="D23" s="34"/>
      <c r="E23" s="34"/>
      <c r="F23" s="34"/>
      <c r="G23" s="34"/>
      <c r="H23" s="34"/>
      <c r="I23" s="34"/>
      <c r="J23" s="34"/>
      <c r="K23" s="8"/>
    </row>
    <row r="24" spans="1:11" s="14" customFormat="1" ht="12.75" customHeight="1">
      <c r="A24" s="23" t="s">
        <v>12</v>
      </c>
      <c r="E24" s="18"/>
      <c r="F24" s="18"/>
      <c r="G24" s="18"/>
      <c r="H24" s="18"/>
      <c r="I24" s="18"/>
      <c r="J24" s="18"/>
      <c r="K24" s="8"/>
    </row>
    <row r="25" spans="1:11" s="14" customFormat="1" ht="12.75" customHeight="1">
      <c r="A25" s="23"/>
      <c r="E25" s="18"/>
      <c r="F25" s="18"/>
      <c r="G25" s="18"/>
      <c r="H25" s="18"/>
      <c r="I25" s="18"/>
      <c r="J25" s="18"/>
      <c r="K25" s="8"/>
    </row>
    <row r="26" spans="5:11" s="14" customFormat="1" ht="12.75" customHeight="1">
      <c r="E26" s="18"/>
      <c r="F26" s="18"/>
      <c r="G26" s="18"/>
      <c r="H26" s="18"/>
      <c r="I26" s="18"/>
      <c r="J26" s="18"/>
      <c r="K26" s="8"/>
    </row>
    <row r="27" spans="5:10" s="8" customFormat="1" ht="12.75">
      <c r="E27" s="7"/>
      <c r="F27" s="18"/>
      <c r="G27" s="18"/>
      <c r="H27" s="18" t="s">
        <v>24</v>
      </c>
      <c r="I27" s="18"/>
      <c r="J27" s="18"/>
    </row>
    <row r="28" spans="5:10" s="8" customFormat="1" ht="12.75">
      <c r="E28" s="7"/>
      <c r="F28" s="7"/>
      <c r="G28" s="7"/>
      <c r="H28" s="24" t="s">
        <v>23</v>
      </c>
      <c r="I28" s="7"/>
      <c r="J28" s="7"/>
    </row>
    <row r="29" spans="5:10" s="8" customFormat="1" ht="12.75">
      <c r="E29" s="7"/>
      <c r="F29" s="7"/>
      <c r="G29" s="7"/>
      <c r="H29" s="7"/>
      <c r="I29" s="7"/>
      <c r="J29" s="7"/>
    </row>
    <row r="30" spans="5:10" s="8" customFormat="1" ht="12.75">
      <c r="E30" s="7"/>
      <c r="F30" s="7"/>
      <c r="G30" s="7"/>
      <c r="H30" s="7"/>
      <c r="I30" s="7"/>
      <c r="J30" s="7"/>
    </row>
    <row r="31" spans="5:10" s="8" customFormat="1" ht="12.75">
      <c r="E31" s="7"/>
      <c r="F31" s="7"/>
      <c r="G31" s="7"/>
      <c r="H31" s="7"/>
      <c r="I31" s="7"/>
      <c r="J31" s="7"/>
    </row>
    <row r="32" spans="5:11" s="8" customFormat="1" ht="12.75">
      <c r="E32" s="7"/>
      <c r="F32" s="7"/>
      <c r="G32" s="7"/>
      <c r="H32" s="7"/>
      <c r="I32" s="7"/>
      <c r="J32" s="7"/>
      <c r="K32" s="14"/>
    </row>
    <row r="33" spans="5:11" s="8" customFormat="1" ht="12.75">
      <c r="E33" s="7"/>
      <c r="F33" s="7"/>
      <c r="G33" s="7"/>
      <c r="H33" s="7"/>
      <c r="I33" s="7"/>
      <c r="J33" s="7"/>
      <c r="K33" s="14"/>
    </row>
  </sheetData>
  <sheetProtection/>
  <mergeCells count="5">
    <mergeCell ref="A1:J1"/>
    <mergeCell ref="A2:B2"/>
    <mergeCell ref="A3:B3"/>
    <mergeCell ref="F15:G15"/>
    <mergeCell ref="A22:J22"/>
  </mergeCells>
  <printOptions/>
  <pageMargins left="0.7" right="0.7" top="0.75" bottom="0.75" header="0.3" footer="0.3"/>
  <pageSetup horizontalDpi="300" verticalDpi="300" orientation="landscape" paperSize="9" scale="59" r:id="rId1"/>
  <headerFooter alignWithMargins="0">
    <oddHeader>&amp;LZP/29/2018&amp;CFormularz asortymentowo-ilościowo-cenowo&amp;RZałącznik nr 2</oddHeader>
  </headerFooter>
  <rowBreaks count="3" manualBreakCount="3">
    <brk id="4" max="255" man="1"/>
    <brk id="6" max="10" man="1"/>
    <brk id="12" max="255" man="1"/>
  </rowBreaks>
</worksheet>
</file>

<file path=xl/worksheets/sheet27.xml><?xml version="1.0" encoding="utf-8"?>
<worksheet xmlns="http://schemas.openxmlformats.org/spreadsheetml/2006/main" xmlns:r="http://schemas.openxmlformats.org/officeDocument/2006/relationships">
  <dimension ref="A1:L30"/>
  <sheetViews>
    <sheetView view="pageBreakPreview" zoomScale="50" zoomScaleNormal="70" zoomScaleSheetLayoutView="50" workbookViewId="0" topLeftCell="A4">
      <selection activeCell="E4" sqref="E4"/>
    </sheetView>
  </sheetViews>
  <sheetFormatPr defaultColWidth="7.625" defaultRowHeight="12.75"/>
  <cols>
    <col min="1" max="1" width="7.625" style="288" customWidth="1"/>
    <col min="2" max="2" width="34.375" style="288" customWidth="1"/>
    <col min="3" max="4" width="7.625" style="288" customWidth="1"/>
    <col min="5" max="5" width="13.375" style="288" customWidth="1"/>
    <col min="6" max="6" width="10.625" style="288" customWidth="1"/>
    <col min="7" max="7" width="10.00390625" style="288" customWidth="1"/>
    <col min="8" max="8" width="13.375" style="288" customWidth="1"/>
    <col min="9" max="9" width="7.625" style="288" customWidth="1"/>
    <col min="10" max="10" width="12.25390625" style="288" bestFit="1" customWidth="1"/>
    <col min="11" max="11" width="14.875" style="288" customWidth="1"/>
    <col min="12" max="16384" width="7.625" style="288" customWidth="1"/>
  </cols>
  <sheetData>
    <row r="1" spans="1:12" ht="15">
      <c r="A1" s="344" t="s">
        <v>265</v>
      </c>
      <c r="B1" s="344"/>
      <c r="C1" s="344"/>
      <c r="D1" s="344"/>
      <c r="E1" s="344"/>
      <c r="F1" s="344"/>
      <c r="G1" s="344"/>
      <c r="H1" s="344"/>
      <c r="I1" s="344"/>
      <c r="J1" s="344"/>
      <c r="K1" s="87"/>
      <c r="L1" s="87"/>
    </row>
    <row r="2" spans="1:12" ht="85.5" customHeight="1">
      <c r="A2" s="351" t="s">
        <v>0</v>
      </c>
      <c r="B2" s="351"/>
      <c r="C2" s="131" t="s">
        <v>6</v>
      </c>
      <c r="D2" s="131" t="s">
        <v>1</v>
      </c>
      <c r="E2" s="132" t="s">
        <v>7</v>
      </c>
      <c r="F2" s="131" t="s">
        <v>2</v>
      </c>
      <c r="G2" s="131" t="s">
        <v>8</v>
      </c>
      <c r="H2" s="131" t="s">
        <v>3</v>
      </c>
      <c r="I2" s="131" t="s">
        <v>9</v>
      </c>
      <c r="J2" s="131" t="s">
        <v>4</v>
      </c>
      <c r="K2" s="289" t="s">
        <v>26</v>
      </c>
      <c r="L2" s="131" t="s">
        <v>25</v>
      </c>
    </row>
    <row r="3" spans="1:12" ht="15">
      <c r="A3" s="352" t="s">
        <v>13</v>
      </c>
      <c r="B3" s="353"/>
      <c r="C3" s="162" t="s">
        <v>14</v>
      </c>
      <c r="D3" s="163" t="s">
        <v>15</v>
      </c>
      <c r="E3" s="123" t="s">
        <v>16</v>
      </c>
      <c r="F3" s="123" t="s">
        <v>17</v>
      </c>
      <c r="G3" s="164" t="s">
        <v>18</v>
      </c>
      <c r="H3" s="165" t="s">
        <v>19</v>
      </c>
      <c r="I3" s="166" t="s">
        <v>20</v>
      </c>
      <c r="J3" s="167" t="s">
        <v>21</v>
      </c>
      <c r="K3" s="121">
        <v>10</v>
      </c>
      <c r="L3" s="122">
        <v>10</v>
      </c>
    </row>
    <row r="4" spans="1:12" ht="144">
      <c r="A4" s="290">
        <v>1</v>
      </c>
      <c r="B4" s="65" t="s">
        <v>257</v>
      </c>
      <c r="C4" s="64">
        <v>7500</v>
      </c>
      <c r="D4" s="113" t="s">
        <v>5</v>
      </c>
      <c r="E4" s="291"/>
      <c r="F4" s="292"/>
      <c r="G4" s="293">
        <f>F4+F4*I4</f>
        <v>0</v>
      </c>
      <c r="H4" s="294">
        <f>C4*F4</f>
        <v>0</v>
      </c>
      <c r="I4" s="298">
        <v>0.08</v>
      </c>
      <c r="J4" s="294">
        <f>H4+I4*H4</f>
        <v>0</v>
      </c>
      <c r="K4" s="109"/>
      <c r="L4" s="295">
        <v>25</v>
      </c>
    </row>
    <row r="5" spans="1:12" ht="108">
      <c r="A5" s="290">
        <v>2</v>
      </c>
      <c r="B5" s="65" t="s">
        <v>258</v>
      </c>
      <c r="C5" s="64">
        <v>500</v>
      </c>
      <c r="D5" s="113" t="s">
        <v>5</v>
      </c>
      <c r="E5" s="291"/>
      <c r="F5" s="292"/>
      <c r="G5" s="293">
        <f aca="true" t="shared" si="0" ref="G5:G10">F5+F5*I5</f>
        <v>0</v>
      </c>
      <c r="H5" s="294">
        <f aca="true" t="shared" si="1" ref="H5:H10">C5*F5</f>
        <v>0</v>
      </c>
      <c r="I5" s="298">
        <v>0.08</v>
      </c>
      <c r="J5" s="294">
        <f aca="true" t="shared" si="2" ref="J5:J10">H5+I5*H5</f>
        <v>0</v>
      </c>
      <c r="K5" s="109"/>
      <c r="L5" s="295">
        <v>25</v>
      </c>
    </row>
    <row r="6" spans="1:12" ht="60">
      <c r="A6" s="290">
        <v>3</v>
      </c>
      <c r="B6" s="65" t="s">
        <v>259</v>
      </c>
      <c r="C6" s="64">
        <v>500</v>
      </c>
      <c r="D6" s="113" t="s">
        <v>5</v>
      </c>
      <c r="E6" s="291"/>
      <c r="F6" s="292"/>
      <c r="G6" s="293">
        <f t="shared" si="0"/>
        <v>0</v>
      </c>
      <c r="H6" s="294">
        <f t="shared" si="1"/>
        <v>0</v>
      </c>
      <c r="I6" s="298">
        <v>0.08</v>
      </c>
      <c r="J6" s="294">
        <f t="shared" si="2"/>
        <v>0</v>
      </c>
      <c r="K6" s="109"/>
      <c r="L6" s="295">
        <v>25</v>
      </c>
    </row>
    <row r="7" spans="1:12" ht="168">
      <c r="A7" s="296">
        <v>4</v>
      </c>
      <c r="B7" s="65" t="s">
        <v>260</v>
      </c>
      <c r="C7" s="64">
        <v>3000</v>
      </c>
      <c r="D7" s="113" t="s">
        <v>5</v>
      </c>
      <c r="E7" s="291"/>
      <c r="F7" s="292"/>
      <c r="G7" s="293">
        <f t="shared" si="0"/>
        <v>0</v>
      </c>
      <c r="H7" s="294">
        <f t="shared" si="1"/>
        <v>0</v>
      </c>
      <c r="I7" s="298">
        <v>0.08</v>
      </c>
      <c r="J7" s="294">
        <f t="shared" si="2"/>
        <v>0</v>
      </c>
      <c r="K7" s="109"/>
      <c r="L7" s="295">
        <v>25</v>
      </c>
    </row>
    <row r="8" spans="1:12" ht="168">
      <c r="A8" s="296">
        <v>5</v>
      </c>
      <c r="B8" s="65" t="s">
        <v>261</v>
      </c>
      <c r="C8" s="64">
        <v>800</v>
      </c>
      <c r="D8" s="113" t="s">
        <v>5</v>
      </c>
      <c r="E8" s="291"/>
      <c r="F8" s="292"/>
      <c r="G8" s="293">
        <f t="shared" si="0"/>
        <v>0</v>
      </c>
      <c r="H8" s="294">
        <f t="shared" si="1"/>
        <v>0</v>
      </c>
      <c r="I8" s="298">
        <v>0.08</v>
      </c>
      <c r="J8" s="294">
        <f t="shared" si="2"/>
        <v>0</v>
      </c>
      <c r="K8" s="109"/>
      <c r="L8" s="295">
        <v>25</v>
      </c>
    </row>
    <row r="9" spans="1:12" ht="75" customHeight="1">
      <c r="A9" s="296">
        <v>6</v>
      </c>
      <c r="B9" s="65" t="s">
        <v>262</v>
      </c>
      <c r="C9" s="64">
        <v>150</v>
      </c>
      <c r="D9" s="113" t="s">
        <v>5</v>
      </c>
      <c r="E9" s="291"/>
      <c r="F9" s="292"/>
      <c r="G9" s="293">
        <f t="shared" si="0"/>
        <v>0</v>
      </c>
      <c r="H9" s="294">
        <f t="shared" si="1"/>
        <v>0</v>
      </c>
      <c r="I9" s="298">
        <v>0.08</v>
      </c>
      <c r="J9" s="294">
        <f t="shared" si="2"/>
        <v>0</v>
      </c>
      <c r="K9" s="109"/>
      <c r="L9" s="295">
        <v>25</v>
      </c>
    </row>
    <row r="10" spans="1:12" ht="60">
      <c r="A10" s="296">
        <v>7</v>
      </c>
      <c r="B10" s="65" t="s">
        <v>263</v>
      </c>
      <c r="C10" s="64">
        <v>50</v>
      </c>
      <c r="D10" s="113" t="s">
        <v>5</v>
      </c>
      <c r="E10" s="291"/>
      <c r="F10" s="292"/>
      <c r="G10" s="293">
        <f t="shared" si="0"/>
        <v>0</v>
      </c>
      <c r="H10" s="294">
        <f t="shared" si="1"/>
        <v>0</v>
      </c>
      <c r="I10" s="298">
        <v>0.08</v>
      </c>
      <c r="J10" s="294">
        <f t="shared" si="2"/>
        <v>0</v>
      </c>
      <c r="K10" s="109"/>
      <c r="L10" s="295">
        <v>25</v>
      </c>
    </row>
    <row r="11" spans="1:12" ht="49.5" customHeight="1" thickBot="1">
      <c r="A11" s="296">
        <v>8</v>
      </c>
      <c r="B11" s="65" t="s">
        <v>264</v>
      </c>
      <c r="C11" s="297">
        <v>12</v>
      </c>
      <c r="D11" s="113" t="s">
        <v>266</v>
      </c>
      <c r="E11" s="291"/>
      <c r="F11" s="292"/>
      <c r="G11" s="293">
        <f>F11+F11*I11</f>
        <v>0</v>
      </c>
      <c r="H11" s="294">
        <f>C11*F11</f>
        <v>0</v>
      </c>
      <c r="I11" s="298">
        <v>0.23</v>
      </c>
      <c r="J11" s="294">
        <f>H11+I11*H11</f>
        <v>0</v>
      </c>
      <c r="K11" s="109"/>
      <c r="L11" s="295">
        <v>1</v>
      </c>
    </row>
    <row r="12" spans="1:10" ht="15.75" thickBot="1">
      <c r="A12" s="280"/>
      <c r="B12" s="280"/>
      <c r="C12" s="281"/>
      <c r="D12" s="281"/>
      <c r="E12" s="282"/>
      <c r="F12" s="382" t="s">
        <v>11</v>
      </c>
      <c r="G12" s="383"/>
      <c r="H12" s="287">
        <f>SUM(H2:H11)</f>
        <v>0</v>
      </c>
      <c r="I12" s="282"/>
      <c r="J12" s="287">
        <f>SUM(J2:J11)</f>
        <v>0</v>
      </c>
    </row>
    <row r="13" spans="1:10" ht="15">
      <c r="A13" s="134"/>
      <c r="B13" s="134"/>
      <c r="C13" s="134"/>
      <c r="D13" s="134"/>
      <c r="E13" s="134"/>
      <c r="F13" s="134"/>
      <c r="G13" s="134"/>
      <c r="H13" s="134"/>
      <c r="I13" s="134"/>
      <c r="J13" s="134"/>
    </row>
    <row r="14" spans="1:10" ht="15">
      <c r="A14" s="134"/>
      <c r="B14" s="134"/>
      <c r="C14" s="134"/>
      <c r="D14" s="134"/>
      <c r="E14" s="134"/>
      <c r="F14" s="134"/>
      <c r="G14" s="134"/>
      <c r="H14" s="134"/>
      <c r="I14" s="134"/>
      <c r="J14" s="134"/>
    </row>
    <row r="15" spans="1:10" ht="15">
      <c r="A15" s="89" t="s">
        <v>10</v>
      </c>
      <c r="B15" s="87"/>
      <c r="C15" s="87"/>
      <c r="D15" s="87"/>
      <c r="E15" s="88"/>
      <c r="F15" s="99"/>
      <c r="G15" s="100"/>
      <c r="H15" s="88"/>
      <c r="I15" s="88"/>
      <c r="J15" s="88"/>
    </row>
    <row r="16" spans="1:10" ht="15">
      <c r="A16" s="89"/>
      <c r="B16" s="87"/>
      <c r="C16" s="87"/>
      <c r="D16" s="87"/>
      <c r="E16" s="88"/>
      <c r="F16" s="99"/>
      <c r="G16" s="88"/>
      <c r="H16" s="88"/>
      <c r="I16" s="88"/>
      <c r="J16" s="88"/>
    </row>
    <row r="17" spans="1:10" ht="15">
      <c r="A17" s="178"/>
      <c r="B17" s="179"/>
      <c r="C17" s="180"/>
      <c r="D17" s="180"/>
      <c r="E17" s="180"/>
      <c r="F17" s="181"/>
      <c r="G17" s="88"/>
      <c r="H17" s="88"/>
      <c r="I17" s="88"/>
      <c r="J17" s="88"/>
    </row>
    <row r="18" spans="1:10" ht="15">
      <c r="A18" s="98" t="s">
        <v>242</v>
      </c>
      <c r="B18" s="96"/>
      <c r="C18" s="96"/>
      <c r="D18" s="96"/>
      <c r="E18" s="96"/>
      <c r="F18" s="97"/>
      <c r="G18" s="88"/>
      <c r="H18" s="88"/>
      <c r="I18" s="88"/>
      <c r="J18" s="88"/>
    </row>
    <row r="19" spans="1:10" ht="15">
      <c r="A19" s="89"/>
      <c r="B19" s="89"/>
      <c r="C19" s="89"/>
      <c r="D19" s="89"/>
      <c r="E19" s="91"/>
      <c r="F19" s="96"/>
      <c r="G19" s="95"/>
      <c r="H19" s="94"/>
      <c r="I19" s="94"/>
      <c r="J19" s="94"/>
    </row>
    <row r="20" spans="1:10" ht="15">
      <c r="A20" s="349" t="s">
        <v>22</v>
      </c>
      <c r="B20" s="350"/>
      <c r="C20" s="350"/>
      <c r="D20" s="350"/>
      <c r="E20" s="350"/>
      <c r="F20" s="350"/>
      <c r="G20" s="350"/>
      <c r="H20" s="350"/>
      <c r="I20" s="350"/>
      <c r="J20" s="350"/>
    </row>
    <row r="21" spans="1:10" ht="15">
      <c r="A21" s="33"/>
      <c r="B21" s="34"/>
      <c r="C21" s="34"/>
      <c r="D21" s="34"/>
      <c r="E21" s="34"/>
      <c r="F21" s="34"/>
      <c r="G21" s="34"/>
      <c r="H21" s="34"/>
      <c r="I21" s="34"/>
      <c r="J21" s="34"/>
    </row>
    <row r="22" spans="1:10" ht="15">
      <c r="A22" s="23" t="s">
        <v>12</v>
      </c>
      <c r="B22" s="89"/>
      <c r="C22" s="89"/>
      <c r="D22" s="89"/>
      <c r="E22" s="91"/>
      <c r="F22" s="91"/>
      <c r="G22" s="91"/>
      <c r="H22" s="91"/>
      <c r="I22" s="91"/>
      <c r="J22" s="91"/>
    </row>
    <row r="23" spans="1:10" ht="15">
      <c r="A23" s="23"/>
      <c r="B23" s="89"/>
      <c r="C23" s="89"/>
      <c r="D23" s="89"/>
      <c r="E23" s="91"/>
      <c r="F23" s="91"/>
      <c r="G23" s="91"/>
      <c r="H23" s="91"/>
      <c r="I23" s="91"/>
      <c r="J23" s="91"/>
    </row>
    <row r="24" spans="1:10" ht="15">
      <c r="A24" s="89"/>
      <c r="B24" s="89"/>
      <c r="C24" s="89"/>
      <c r="D24" s="89"/>
      <c r="E24" s="91"/>
      <c r="F24" s="91"/>
      <c r="G24" s="91"/>
      <c r="H24" s="91"/>
      <c r="I24" s="91"/>
      <c r="J24" s="91"/>
    </row>
    <row r="25" spans="1:10" ht="15">
      <c r="A25" s="87"/>
      <c r="B25" s="87"/>
      <c r="C25" s="87"/>
      <c r="D25" s="87"/>
      <c r="E25" s="88"/>
      <c r="F25" s="91"/>
      <c r="G25" s="91"/>
      <c r="H25" s="91" t="s">
        <v>24</v>
      </c>
      <c r="I25" s="91"/>
      <c r="J25" s="91"/>
    </row>
    <row r="26" spans="1:10" ht="15">
      <c r="A26" s="87"/>
      <c r="B26" s="87"/>
      <c r="C26" s="87"/>
      <c r="D26" s="87"/>
      <c r="E26" s="88"/>
      <c r="F26" s="88"/>
      <c r="G26" s="88"/>
      <c r="H26" s="90" t="s">
        <v>23</v>
      </c>
      <c r="I26" s="88"/>
      <c r="J26" s="88"/>
    </row>
    <row r="27" spans="1:10" ht="15">
      <c r="A27" s="87"/>
      <c r="B27" s="87"/>
      <c r="C27" s="87"/>
      <c r="D27" s="87"/>
      <c r="E27" s="88"/>
      <c r="F27" s="88"/>
      <c r="G27" s="88"/>
      <c r="H27" s="88"/>
      <c r="I27" s="88"/>
      <c r="J27" s="88"/>
    </row>
    <row r="28" spans="1:10" ht="15">
      <c r="A28" s="87"/>
      <c r="B28" s="87"/>
      <c r="C28" s="87"/>
      <c r="D28" s="87"/>
      <c r="E28" s="88"/>
      <c r="F28" s="88"/>
      <c r="G28" s="88"/>
      <c r="H28" s="88"/>
      <c r="I28" s="88"/>
      <c r="J28" s="88"/>
    </row>
    <row r="29" spans="1:10" ht="15">
      <c r="A29" s="87"/>
      <c r="B29" s="87"/>
      <c r="C29" s="87"/>
      <c r="D29" s="87"/>
      <c r="E29" s="88"/>
      <c r="F29" s="88"/>
      <c r="G29" s="88"/>
      <c r="H29" s="88"/>
      <c r="I29" s="88"/>
      <c r="J29" s="88"/>
    </row>
    <row r="30" spans="1:10" ht="15">
      <c r="A30" s="87"/>
      <c r="B30" s="87"/>
      <c r="C30" s="87"/>
      <c r="D30" s="87"/>
      <c r="E30" s="88"/>
      <c r="F30" s="88"/>
      <c r="G30" s="88"/>
      <c r="H30" s="88"/>
      <c r="I30" s="88"/>
      <c r="J30" s="88"/>
    </row>
  </sheetData>
  <sheetProtection/>
  <mergeCells count="5">
    <mergeCell ref="A1:J1"/>
    <mergeCell ref="A2:B2"/>
    <mergeCell ref="A3:B3"/>
    <mergeCell ref="F12:G12"/>
    <mergeCell ref="A20:J20"/>
  </mergeCells>
  <printOptions/>
  <pageMargins left="0.7" right="0.7" top="0.75" bottom="0.75" header="0.3" footer="0.3"/>
  <pageSetup orientation="landscape" paperSize="9" scale="91" r:id="rId1"/>
  <headerFooter alignWithMargins="0">
    <oddHeader>&amp;LZP/29/2018&amp;CFormularz asortymentowo-ilościowo-cenowo&amp;RZałącznik nr 2</oddHeader>
  </headerFooter>
  <rowBreaks count="1" manualBreakCount="1">
    <brk id="10" max="255" man="1"/>
  </rowBreaks>
</worksheet>
</file>

<file path=xl/worksheets/sheet28.xml><?xml version="1.0" encoding="utf-8"?>
<worksheet xmlns="http://schemas.openxmlformats.org/spreadsheetml/2006/main" xmlns:r="http://schemas.openxmlformats.org/officeDocument/2006/relationships">
  <dimension ref="A1:K28"/>
  <sheetViews>
    <sheetView view="pageBreakPreview" zoomScale="60" zoomScaleNormal="70" workbookViewId="0" topLeftCell="A1">
      <selection activeCell="A4" sqref="A4:A5"/>
    </sheetView>
  </sheetViews>
  <sheetFormatPr defaultColWidth="9.875" defaultRowHeight="12.75"/>
  <cols>
    <col min="1" max="1" width="7.125" style="87" customWidth="1"/>
    <col min="2" max="2" width="40.25390625" style="87" customWidth="1"/>
    <col min="3" max="3" width="9.375" style="87" customWidth="1"/>
    <col min="4" max="4" width="6.75390625" style="87" customWidth="1"/>
    <col min="5" max="5" width="10.875" style="88" customWidth="1"/>
    <col min="6" max="6" width="11.75390625" style="88" customWidth="1"/>
    <col min="7" max="7" width="10.125" style="88" customWidth="1"/>
    <col min="8" max="8" width="15.125" style="88" bestFit="1" customWidth="1"/>
    <col min="9" max="9" width="4.875" style="88" customWidth="1"/>
    <col min="10" max="10" width="14.625" style="88" bestFit="1" customWidth="1"/>
    <col min="11" max="11" width="16.75390625" style="87" customWidth="1"/>
    <col min="12" max="16384" width="9.875" style="87" customWidth="1"/>
  </cols>
  <sheetData>
    <row r="1" spans="1:10" ht="38.25" customHeight="1">
      <c r="A1" s="344" t="s">
        <v>267</v>
      </c>
      <c r="B1" s="344"/>
      <c r="C1" s="344"/>
      <c r="D1" s="344"/>
      <c r="E1" s="344"/>
      <c r="F1" s="344"/>
      <c r="G1" s="344"/>
      <c r="H1" s="344"/>
      <c r="I1" s="344"/>
      <c r="J1" s="344"/>
    </row>
    <row r="2" spans="1:11" s="108" customFormat="1" ht="63" customHeight="1">
      <c r="A2" s="351" t="s">
        <v>0</v>
      </c>
      <c r="B2" s="351"/>
      <c r="C2" s="131" t="s">
        <v>6</v>
      </c>
      <c r="D2" s="131" t="s">
        <v>1</v>
      </c>
      <c r="E2" s="132" t="s">
        <v>7</v>
      </c>
      <c r="F2" s="131" t="s">
        <v>2</v>
      </c>
      <c r="G2" s="131" t="s">
        <v>8</v>
      </c>
      <c r="H2" s="131" t="s">
        <v>3</v>
      </c>
      <c r="I2" s="131" t="s">
        <v>9</v>
      </c>
      <c r="J2" s="131" t="s">
        <v>4</v>
      </c>
      <c r="K2" s="130" t="s">
        <v>26</v>
      </c>
    </row>
    <row r="3" spans="1:11" s="120" customFormat="1" ht="13.5" customHeight="1">
      <c r="A3" s="362" t="s">
        <v>13</v>
      </c>
      <c r="B3" s="363"/>
      <c r="C3" s="121" t="s">
        <v>14</v>
      </c>
      <c r="D3" s="124" t="s">
        <v>15</v>
      </c>
      <c r="E3" s="123" t="s">
        <v>16</v>
      </c>
      <c r="F3" s="123" t="s">
        <v>17</v>
      </c>
      <c r="G3" s="122" t="s">
        <v>18</v>
      </c>
      <c r="H3" s="122" t="s">
        <v>19</v>
      </c>
      <c r="I3" s="122" t="s">
        <v>20</v>
      </c>
      <c r="J3" s="122" t="s">
        <v>21</v>
      </c>
      <c r="K3" s="121">
        <v>10</v>
      </c>
    </row>
    <row r="4" spans="1:11" s="108" customFormat="1" ht="138" customHeight="1">
      <c r="A4" s="399">
        <v>1</v>
      </c>
      <c r="B4" s="114" t="s">
        <v>120</v>
      </c>
      <c r="C4" s="70">
        <v>1000</v>
      </c>
      <c r="D4" s="113" t="s">
        <v>116</v>
      </c>
      <c r="E4" s="112"/>
      <c r="F4" s="221"/>
      <c r="G4" s="150">
        <f>F4*I4+F4</f>
        <v>0</v>
      </c>
      <c r="H4" s="110">
        <f>C4*F4</f>
        <v>0</v>
      </c>
      <c r="I4" s="222">
        <v>0.08</v>
      </c>
      <c r="J4" s="151">
        <f>H4+H4*I4</f>
        <v>0</v>
      </c>
      <c r="K4" s="109"/>
    </row>
    <row r="5" spans="1:11" s="108" customFormat="1" ht="138" customHeight="1">
      <c r="A5" s="399">
        <v>2</v>
      </c>
      <c r="B5" s="114" t="s">
        <v>119</v>
      </c>
      <c r="C5" s="70">
        <v>2000</v>
      </c>
      <c r="D5" s="113" t="s">
        <v>116</v>
      </c>
      <c r="E5" s="112"/>
      <c r="F5" s="221"/>
      <c r="G5" s="150">
        <f>F5*I5+F5</f>
        <v>0</v>
      </c>
      <c r="H5" s="110">
        <f>C5*F5</f>
        <v>0</v>
      </c>
      <c r="I5" s="222">
        <v>0.08</v>
      </c>
      <c r="J5" s="151">
        <f>H5+H5*I5</f>
        <v>0</v>
      </c>
      <c r="K5" s="109"/>
    </row>
    <row r="6" spans="1:11" s="101" customFormat="1" ht="12.75">
      <c r="A6" s="106"/>
      <c r="B6" s="106"/>
      <c r="C6" s="105"/>
      <c r="D6" s="104"/>
      <c r="E6" s="55"/>
      <c r="F6" s="364" t="s">
        <v>11</v>
      </c>
      <c r="G6" s="364"/>
      <c r="H6" s="147">
        <f>SUM(H4:H5)</f>
        <v>0</v>
      </c>
      <c r="I6" s="55"/>
      <c r="J6" s="147">
        <f>SUM(J4:J5)</f>
        <v>0</v>
      </c>
      <c r="K6" s="87"/>
    </row>
    <row r="7" spans="1:11" s="101" customFormat="1" ht="12.75">
      <c r="A7" s="106"/>
      <c r="B7" s="106"/>
      <c r="C7" s="105"/>
      <c r="D7" s="104"/>
      <c r="E7" s="55"/>
      <c r="F7" s="103"/>
      <c r="G7" s="103"/>
      <c r="H7" s="102"/>
      <c r="I7" s="55"/>
      <c r="J7" s="102"/>
      <c r="K7" s="87"/>
    </row>
    <row r="8" spans="1:7" ht="12.75">
      <c r="A8" s="89" t="s">
        <v>10</v>
      </c>
      <c r="F8" s="99"/>
      <c r="G8" s="100"/>
    </row>
    <row r="9" spans="1:6" ht="12.75">
      <c r="A9" s="89"/>
      <c r="F9" s="99"/>
    </row>
    <row r="10" spans="1:11" s="89" customFormat="1" ht="19.5" customHeight="1">
      <c r="A10" s="98" t="s">
        <v>242</v>
      </c>
      <c r="B10" s="96"/>
      <c r="C10" s="96"/>
      <c r="D10" s="96"/>
      <c r="E10" s="96"/>
      <c r="F10" s="97"/>
      <c r="I10" s="94"/>
      <c r="J10" s="94"/>
      <c r="K10" s="87"/>
    </row>
    <row r="11" spans="5:11" s="89" customFormat="1" ht="12.75" customHeight="1">
      <c r="E11" s="91"/>
      <c r="F11" s="96"/>
      <c r="G11" s="95"/>
      <c r="H11" s="94"/>
      <c r="I11" s="94"/>
      <c r="J11" s="94"/>
      <c r="K11" s="87"/>
    </row>
    <row r="12" spans="1:11" s="89" customFormat="1" ht="40.5" customHeight="1">
      <c r="A12" s="349" t="s">
        <v>22</v>
      </c>
      <c r="B12" s="365"/>
      <c r="C12" s="365"/>
      <c r="D12" s="365"/>
      <c r="E12" s="365"/>
      <c r="F12" s="365"/>
      <c r="G12" s="365"/>
      <c r="H12" s="365"/>
      <c r="I12" s="365"/>
      <c r="J12" s="365"/>
      <c r="K12" s="87"/>
    </row>
    <row r="13" spans="1:11" s="89" customFormat="1" ht="16.5" customHeight="1">
      <c r="A13" s="33"/>
      <c r="B13" s="93"/>
      <c r="C13" s="93"/>
      <c r="D13" s="93"/>
      <c r="E13" s="93"/>
      <c r="F13" s="93"/>
      <c r="G13" s="93"/>
      <c r="H13" s="93"/>
      <c r="I13" s="93"/>
      <c r="J13" s="93"/>
      <c r="K13" s="87"/>
    </row>
    <row r="14" spans="1:11" s="89" customFormat="1" ht="12.75" customHeight="1">
      <c r="A14" s="92" t="s">
        <v>12</v>
      </c>
      <c r="E14" s="91"/>
      <c r="F14" s="91"/>
      <c r="G14" s="91"/>
      <c r="H14" s="91"/>
      <c r="I14" s="91"/>
      <c r="J14" s="91"/>
      <c r="K14" s="87"/>
    </row>
    <row r="15" spans="1:11" s="89" customFormat="1" ht="12.75" customHeight="1">
      <c r="A15" s="92"/>
      <c r="E15" s="91"/>
      <c r="F15" s="91"/>
      <c r="G15" s="91"/>
      <c r="H15" s="91"/>
      <c r="I15" s="91"/>
      <c r="J15" s="91"/>
      <c r="K15" s="87"/>
    </row>
    <row r="16" spans="5:11" s="89" customFormat="1" ht="12.75" customHeight="1">
      <c r="E16" s="91"/>
      <c r="F16" s="91"/>
      <c r="G16" s="91"/>
      <c r="H16" s="91"/>
      <c r="I16" s="91"/>
      <c r="J16" s="91"/>
      <c r="K16" s="87"/>
    </row>
    <row r="17" spans="6:10" ht="12.75">
      <c r="F17" s="91"/>
      <c r="G17" s="91"/>
      <c r="H17" s="91" t="s">
        <v>24</v>
      </c>
      <c r="I17" s="91"/>
      <c r="J17" s="91"/>
    </row>
    <row r="18" ht="12.75">
      <c r="H18" s="90" t="s">
        <v>23</v>
      </c>
    </row>
    <row r="22" ht="12.75">
      <c r="K22" s="89"/>
    </row>
    <row r="23" ht="12.75">
      <c r="K23" s="89"/>
    </row>
    <row r="24" ht="12.75">
      <c r="K24" s="89"/>
    </row>
    <row r="25" ht="12.75">
      <c r="K25" s="89"/>
    </row>
    <row r="26" ht="12.75">
      <c r="K26" s="89"/>
    </row>
    <row r="27" ht="12.75">
      <c r="K27" s="89"/>
    </row>
    <row r="28" ht="12.75">
      <c r="K28" s="89"/>
    </row>
  </sheetData>
  <sheetProtection/>
  <mergeCells count="5">
    <mergeCell ref="A1:J1"/>
    <mergeCell ref="A2:B2"/>
    <mergeCell ref="A3:B3"/>
    <mergeCell ref="F6:G6"/>
    <mergeCell ref="A12:J12"/>
  </mergeCells>
  <printOptions/>
  <pageMargins left="0.7" right="0.7" top="0.75" bottom="0.75" header="0.3" footer="0.3"/>
  <pageSetup fitToHeight="0" horizontalDpi="600" verticalDpi="600" orientation="landscape" paperSize="9" scale="90" r:id="rId1"/>
  <headerFooter alignWithMargins="0">
    <oddHeader>&amp;LZP/29/2018&amp;CFormularz asortymentowo-ilościowo-cenowo&amp;RZałącznik nr 2</oddHeader>
  </headerFooter>
  <rowBreaks count="1" manualBreakCount="1">
    <brk id="4" max="255" man="1"/>
  </rowBreaks>
</worksheet>
</file>

<file path=xl/worksheets/sheet29.xml><?xml version="1.0" encoding="utf-8"?>
<worksheet xmlns="http://schemas.openxmlformats.org/spreadsheetml/2006/main" xmlns:r="http://schemas.openxmlformats.org/officeDocument/2006/relationships">
  <dimension ref="A1:M17"/>
  <sheetViews>
    <sheetView view="pageBreakPreview" zoomScale="60" workbookViewId="0" topLeftCell="A1">
      <selection activeCell="B4" sqref="B4"/>
    </sheetView>
  </sheetViews>
  <sheetFormatPr defaultColWidth="11.375" defaultRowHeight="12.75"/>
  <cols>
    <col min="1" max="1" width="8.25390625" style="87" customWidth="1"/>
    <col min="2" max="2" width="61.00390625" style="87" customWidth="1"/>
    <col min="3" max="3" width="11.00390625" style="87" customWidth="1"/>
    <col min="4" max="4" width="7.875" style="87" customWidth="1"/>
    <col min="5" max="5" width="11.875" style="87" customWidth="1"/>
    <col min="6" max="6" width="10.00390625" style="87" customWidth="1"/>
    <col min="7" max="7" width="12.75390625" style="88" customWidth="1"/>
    <col min="8" max="9" width="13.75390625" style="88" customWidth="1"/>
    <col min="10" max="10" width="16.125" style="88" customWidth="1"/>
    <col min="11" max="11" width="5.75390625" style="88" customWidth="1"/>
    <col min="12" max="12" width="14.875" style="88" customWidth="1"/>
    <col min="13" max="13" width="19.375" style="87" customWidth="1"/>
    <col min="14" max="16384" width="11.375" style="87" customWidth="1"/>
  </cols>
  <sheetData>
    <row r="1" spans="1:12" ht="21.75" customHeight="1">
      <c r="A1" s="344" t="s">
        <v>269</v>
      </c>
      <c r="B1" s="344"/>
      <c r="C1" s="344"/>
      <c r="D1" s="344"/>
      <c r="E1" s="344"/>
      <c r="F1" s="344"/>
      <c r="G1" s="344"/>
      <c r="H1" s="344"/>
      <c r="I1" s="344"/>
      <c r="J1" s="344"/>
      <c r="K1" s="344"/>
      <c r="L1" s="344"/>
    </row>
    <row r="2" spans="1:13" s="108" customFormat="1" ht="63" customHeight="1">
      <c r="A2" s="351" t="s">
        <v>0</v>
      </c>
      <c r="B2" s="351"/>
      <c r="C2" s="131" t="s">
        <v>6</v>
      </c>
      <c r="D2" s="131" t="s">
        <v>1</v>
      </c>
      <c r="E2" s="131" t="s">
        <v>299</v>
      </c>
      <c r="F2" s="131" t="s">
        <v>301</v>
      </c>
      <c r="G2" s="132" t="s">
        <v>7</v>
      </c>
      <c r="H2" s="131" t="s">
        <v>298</v>
      </c>
      <c r="I2" s="131" t="s">
        <v>8</v>
      </c>
      <c r="J2" s="131" t="s">
        <v>3</v>
      </c>
      <c r="K2" s="131" t="s">
        <v>9</v>
      </c>
      <c r="L2" s="131" t="s">
        <v>4</v>
      </c>
      <c r="M2" s="161" t="s">
        <v>26</v>
      </c>
    </row>
    <row r="3" spans="1:13" s="25" customFormat="1" ht="13.5" customHeight="1">
      <c r="A3" s="352" t="s">
        <v>13</v>
      </c>
      <c r="B3" s="353"/>
      <c r="C3" s="162" t="s">
        <v>14</v>
      </c>
      <c r="D3" s="163" t="s">
        <v>15</v>
      </c>
      <c r="E3" s="384">
        <v>4</v>
      </c>
      <c r="F3" s="384">
        <v>5</v>
      </c>
      <c r="G3" s="123">
        <v>6</v>
      </c>
      <c r="H3" s="123">
        <v>7</v>
      </c>
      <c r="I3" s="164">
        <v>8</v>
      </c>
      <c r="J3" s="165">
        <v>9</v>
      </c>
      <c r="K3" s="166">
        <v>10</v>
      </c>
      <c r="L3" s="167">
        <v>11</v>
      </c>
      <c r="M3" s="121">
        <v>12</v>
      </c>
    </row>
    <row r="4" spans="1:13" s="89" customFormat="1" ht="351" customHeight="1">
      <c r="A4" s="63">
        <v>1</v>
      </c>
      <c r="B4" s="310" t="s">
        <v>297</v>
      </c>
      <c r="C4" s="174">
        <v>1000</v>
      </c>
      <c r="D4" s="113" t="s">
        <v>5</v>
      </c>
      <c r="E4" s="386" t="s">
        <v>300</v>
      </c>
      <c r="F4" s="385" t="e">
        <f>C4/E4</f>
        <v>#VALUE!</v>
      </c>
      <c r="G4" s="112"/>
      <c r="H4" s="170"/>
      <c r="I4" s="111">
        <f>ROUND(H4*(1+(K4/100)),2)</f>
        <v>0</v>
      </c>
      <c r="J4" s="110" t="e">
        <f>F4*H4</f>
        <v>#VALUE!</v>
      </c>
      <c r="K4" s="152">
        <v>8</v>
      </c>
      <c r="L4" s="110" t="e">
        <f>J4+J4*K4/100</f>
        <v>#VALUE!</v>
      </c>
      <c r="M4" s="109"/>
    </row>
    <row r="5" spans="1:13" ht="12.75">
      <c r="A5" s="106"/>
      <c r="B5" s="106"/>
      <c r="C5" s="176"/>
      <c r="D5" s="177"/>
      <c r="E5" s="177"/>
      <c r="F5" s="177"/>
      <c r="G5" s="5"/>
      <c r="H5" s="354" t="s">
        <v>11</v>
      </c>
      <c r="I5" s="354"/>
      <c r="J5" s="107" t="e">
        <f>SUM(J4:J4)</f>
        <v>#VALUE!</v>
      </c>
      <c r="K5" s="5"/>
      <c r="L5" s="107" t="e">
        <f>SUM(L4:L4)</f>
        <v>#VALUE!</v>
      </c>
      <c r="M5" s="102"/>
    </row>
    <row r="6" spans="1:9" ht="12.75">
      <c r="A6" s="89" t="s">
        <v>10</v>
      </c>
      <c r="H6" s="99"/>
      <c r="I6" s="100"/>
    </row>
    <row r="7" spans="1:8" ht="12.75">
      <c r="A7" s="89"/>
      <c r="H7" s="99"/>
    </row>
    <row r="8" spans="1:12" ht="12.75">
      <c r="A8" s="178"/>
      <c r="B8" s="179"/>
      <c r="C8" s="180"/>
      <c r="D8" s="180"/>
      <c r="E8" s="180"/>
      <c r="F8" s="180"/>
      <c r="G8" s="180"/>
      <c r="H8" s="181"/>
      <c r="I8" s="182"/>
      <c r="J8" s="182"/>
      <c r="K8" s="182"/>
      <c r="L8" s="39"/>
    </row>
    <row r="9" spans="1:12" ht="12.75">
      <c r="A9" s="98" t="s">
        <v>242</v>
      </c>
      <c r="B9" s="96"/>
      <c r="C9" s="96"/>
      <c r="D9" s="96"/>
      <c r="E9" s="96"/>
      <c r="F9" s="96"/>
      <c r="G9" s="96"/>
      <c r="H9" s="97"/>
      <c r="I9" s="89"/>
      <c r="J9" s="89"/>
      <c r="K9" s="94"/>
      <c r="L9" s="94"/>
    </row>
    <row r="10" spans="1:12" ht="12.75">
      <c r="A10" s="89"/>
      <c r="B10" s="89"/>
      <c r="C10" s="89"/>
      <c r="D10" s="89"/>
      <c r="E10" s="89"/>
      <c r="F10" s="89"/>
      <c r="G10" s="91"/>
      <c r="H10" s="96"/>
      <c r="I10" s="95"/>
      <c r="J10" s="94"/>
      <c r="K10" s="94"/>
      <c r="L10" s="94"/>
    </row>
    <row r="11" spans="1:12" ht="12.75">
      <c r="A11" s="349" t="s">
        <v>22</v>
      </c>
      <c r="B11" s="349"/>
      <c r="C11" s="349"/>
      <c r="D11" s="349"/>
      <c r="E11" s="349"/>
      <c r="F11" s="349"/>
      <c r="G11" s="349"/>
      <c r="H11" s="349"/>
      <c r="I11" s="349"/>
      <c r="J11" s="349"/>
      <c r="K11" s="349"/>
      <c r="L11" s="349"/>
    </row>
    <row r="12" spans="1:12" ht="12.75">
      <c r="A12" s="33"/>
      <c r="B12" s="34"/>
      <c r="C12" s="34"/>
      <c r="D12" s="34"/>
      <c r="E12" s="34"/>
      <c r="F12" s="34"/>
      <c r="G12" s="34"/>
      <c r="H12" s="34"/>
      <c r="I12" s="34"/>
      <c r="J12" s="34"/>
      <c r="K12" s="34"/>
      <c r="L12" s="34"/>
    </row>
    <row r="13" spans="1:12" ht="12.75">
      <c r="A13" s="23" t="s">
        <v>12</v>
      </c>
      <c r="B13" s="89"/>
      <c r="C13" s="89"/>
      <c r="D13" s="89"/>
      <c r="E13" s="89"/>
      <c r="F13" s="89"/>
      <c r="G13" s="91"/>
      <c r="H13" s="91"/>
      <c r="I13" s="91"/>
      <c r="J13" s="91"/>
      <c r="K13" s="91"/>
      <c r="L13" s="91"/>
    </row>
    <row r="14" spans="1:12" ht="12.75">
      <c r="A14" s="23"/>
      <c r="B14" s="89"/>
      <c r="C14" s="89"/>
      <c r="D14" s="89"/>
      <c r="E14" s="89"/>
      <c r="F14" s="89"/>
      <c r="G14" s="91"/>
      <c r="H14" s="91"/>
      <c r="I14" s="91"/>
      <c r="J14" s="91"/>
      <c r="K14" s="91"/>
      <c r="L14" s="91"/>
    </row>
    <row r="15" spans="1:12" ht="12.75">
      <c r="A15" s="89"/>
      <c r="B15" s="89"/>
      <c r="C15" s="89"/>
      <c r="D15" s="89"/>
      <c r="E15" s="89"/>
      <c r="F15" s="89"/>
      <c r="G15" s="91"/>
      <c r="H15" s="91"/>
      <c r="I15" s="91"/>
      <c r="J15" s="91"/>
      <c r="K15" s="91"/>
      <c r="L15" s="91"/>
    </row>
    <row r="16" spans="8:12" ht="12.75">
      <c r="H16" s="91"/>
      <c r="I16" s="91"/>
      <c r="J16" s="91" t="s">
        <v>24</v>
      </c>
      <c r="K16" s="91"/>
      <c r="L16" s="91"/>
    </row>
    <row r="17" ht="12.75">
      <c r="J17" s="90" t="s">
        <v>23</v>
      </c>
    </row>
  </sheetData>
  <sheetProtection/>
  <mergeCells count="5">
    <mergeCell ref="A1:L1"/>
    <mergeCell ref="A2:B2"/>
    <mergeCell ref="A3:B3"/>
    <mergeCell ref="H5:I5"/>
    <mergeCell ref="A11:L11"/>
  </mergeCells>
  <printOptions/>
  <pageMargins left="0.7" right="0.7" top="0.75" bottom="0.75" header="0.3" footer="0.3"/>
  <pageSetup fitToHeight="0" horizontalDpi="600" verticalDpi="600" orientation="landscape" paperSize="9" scale="64" r:id="rId1"/>
  <headerFooter alignWithMargins="0">
    <oddHeader>&amp;LZP/29/2018&amp;CFormularz asortymentowo-ilościowo-cenowo&amp;RZałącznik nr 2</oddHeader>
  </headerFooter>
</worksheet>
</file>

<file path=xl/worksheets/sheet3.xml><?xml version="1.0" encoding="utf-8"?>
<worksheet xmlns="http://schemas.openxmlformats.org/spreadsheetml/2006/main" xmlns:r="http://schemas.openxmlformats.org/officeDocument/2006/relationships">
  <dimension ref="A1:L63"/>
  <sheetViews>
    <sheetView view="pageBreakPreview" zoomScale="20" zoomScaleNormal="70" zoomScaleSheetLayoutView="20" workbookViewId="0" topLeftCell="A8">
      <selection activeCell="S23" sqref="S23"/>
    </sheetView>
  </sheetViews>
  <sheetFormatPr defaultColWidth="11.375" defaultRowHeight="12.75"/>
  <cols>
    <col min="1" max="1" width="8.25390625" style="87" customWidth="1"/>
    <col min="2" max="2" width="31.75390625" style="87" customWidth="1"/>
    <col min="3" max="3" width="11.00390625" style="87" customWidth="1"/>
    <col min="4" max="4" width="7.875" style="87" customWidth="1"/>
    <col min="5" max="5" width="12.75390625" style="88" customWidth="1"/>
    <col min="6" max="7" width="13.75390625" style="88" customWidth="1"/>
    <col min="8" max="8" width="16.125" style="88" customWidth="1"/>
    <col min="9" max="9" width="5.75390625" style="88" customWidth="1"/>
    <col min="10" max="10" width="14.875" style="88" customWidth="1"/>
    <col min="11" max="11" width="19.375" style="87" customWidth="1"/>
    <col min="12" max="16384" width="11.375" style="87" customWidth="1"/>
  </cols>
  <sheetData>
    <row r="1" spans="1:10" ht="21.75" customHeight="1">
      <c r="A1" s="344" t="s">
        <v>243</v>
      </c>
      <c r="B1" s="344"/>
      <c r="C1" s="344"/>
      <c r="D1" s="344"/>
      <c r="E1" s="344"/>
      <c r="F1" s="344"/>
      <c r="G1" s="344"/>
      <c r="H1" s="344"/>
      <c r="I1" s="344"/>
      <c r="J1" s="344"/>
    </row>
    <row r="2" spans="1:12" s="108" customFormat="1" ht="63" customHeight="1">
      <c r="A2" s="351" t="s">
        <v>0</v>
      </c>
      <c r="B2" s="351"/>
      <c r="C2" s="131" t="s">
        <v>6</v>
      </c>
      <c r="D2" s="131" t="s">
        <v>1</v>
      </c>
      <c r="E2" s="132" t="s">
        <v>7</v>
      </c>
      <c r="F2" s="131" t="s">
        <v>2</v>
      </c>
      <c r="G2" s="131" t="s">
        <v>8</v>
      </c>
      <c r="H2" s="131" t="s">
        <v>3</v>
      </c>
      <c r="I2" s="131" t="s">
        <v>9</v>
      </c>
      <c r="J2" s="131" t="s">
        <v>4</v>
      </c>
      <c r="K2" s="161" t="s">
        <v>26</v>
      </c>
      <c r="L2" s="131" t="s">
        <v>25</v>
      </c>
    </row>
    <row r="3" spans="1:12" s="25" customFormat="1" ht="13.5" customHeight="1">
      <c r="A3" s="352" t="s">
        <v>13</v>
      </c>
      <c r="B3" s="353"/>
      <c r="C3" s="162" t="s">
        <v>14</v>
      </c>
      <c r="D3" s="163" t="s">
        <v>15</v>
      </c>
      <c r="E3" s="123" t="s">
        <v>16</v>
      </c>
      <c r="F3" s="123" t="s">
        <v>17</v>
      </c>
      <c r="G3" s="164" t="s">
        <v>18</v>
      </c>
      <c r="H3" s="165" t="s">
        <v>19</v>
      </c>
      <c r="I3" s="166" t="s">
        <v>20</v>
      </c>
      <c r="J3" s="167" t="s">
        <v>21</v>
      </c>
      <c r="K3" s="121">
        <v>10</v>
      </c>
      <c r="L3" s="122">
        <v>11</v>
      </c>
    </row>
    <row r="4" spans="1:12" s="2" customFormat="1" ht="25.5">
      <c r="A4" s="63">
        <v>1</v>
      </c>
      <c r="B4" s="173" t="s">
        <v>180</v>
      </c>
      <c r="C4" s="174">
        <v>400</v>
      </c>
      <c r="D4" s="113" t="s">
        <v>5</v>
      </c>
      <c r="E4" s="112"/>
      <c r="F4" s="170"/>
      <c r="G4" s="111">
        <f aca="true" t="shared" si="0" ref="G4:G13">ROUND(F4*(1+(I4/100)),2)</f>
        <v>0</v>
      </c>
      <c r="H4" s="110">
        <f aca="true" t="shared" si="1" ref="H4:H13">C4*F4</f>
        <v>0</v>
      </c>
      <c r="I4" s="152">
        <v>8</v>
      </c>
      <c r="J4" s="110">
        <f aca="true" t="shared" si="2" ref="J4:J13">H4+H4*I4/100</f>
        <v>0</v>
      </c>
      <c r="K4" s="109"/>
      <c r="L4" s="171" t="s">
        <v>248</v>
      </c>
    </row>
    <row r="5" spans="1:12" ht="38.25">
      <c r="A5" s="63">
        <v>2</v>
      </c>
      <c r="B5" s="173" t="s">
        <v>181</v>
      </c>
      <c r="C5" s="174">
        <v>5</v>
      </c>
      <c r="D5" s="113" t="s">
        <v>106</v>
      </c>
      <c r="E5" s="112"/>
      <c r="F5" s="170"/>
      <c r="G5" s="111">
        <f t="shared" si="0"/>
        <v>0</v>
      </c>
      <c r="H5" s="110">
        <f t="shared" si="1"/>
        <v>0</v>
      </c>
      <c r="I5" s="152">
        <v>8</v>
      </c>
      <c r="J5" s="110">
        <f t="shared" si="2"/>
        <v>0</v>
      </c>
      <c r="K5" s="109"/>
      <c r="L5" s="171">
        <v>100</v>
      </c>
    </row>
    <row r="6" spans="1:12" ht="123" customHeight="1">
      <c r="A6" s="63">
        <v>3</v>
      </c>
      <c r="B6" s="173" t="s">
        <v>182</v>
      </c>
      <c r="C6" s="174">
        <v>2000</v>
      </c>
      <c r="D6" s="113" t="s">
        <v>5</v>
      </c>
      <c r="E6" s="112"/>
      <c r="F6" s="170"/>
      <c r="G6" s="111">
        <f t="shared" si="0"/>
        <v>0</v>
      </c>
      <c r="H6" s="110">
        <f t="shared" si="1"/>
        <v>0</v>
      </c>
      <c r="I6" s="152">
        <v>8</v>
      </c>
      <c r="J6" s="110">
        <f t="shared" si="2"/>
        <v>0</v>
      </c>
      <c r="K6" s="109"/>
      <c r="L6" s="171" t="s">
        <v>248</v>
      </c>
    </row>
    <row r="7" spans="1:12" ht="162.75" customHeight="1">
      <c r="A7" s="63">
        <v>4</v>
      </c>
      <c r="B7" s="173" t="s">
        <v>183</v>
      </c>
      <c r="C7" s="174">
        <v>3500</v>
      </c>
      <c r="D7" s="113" t="s">
        <v>5</v>
      </c>
      <c r="E7" s="112"/>
      <c r="F7" s="170"/>
      <c r="G7" s="111">
        <f t="shared" si="0"/>
        <v>0</v>
      </c>
      <c r="H7" s="110">
        <f t="shared" si="1"/>
        <v>0</v>
      </c>
      <c r="I7" s="152">
        <v>8</v>
      </c>
      <c r="J7" s="110">
        <f t="shared" si="2"/>
        <v>0</v>
      </c>
      <c r="K7" s="109"/>
      <c r="L7" s="171" t="s">
        <v>248</v>
      </c>
    </row>
    <row r="8" spans="1:12" s="89" customFormat="1" ht="175.5" customHeight="1">
      <c r="A8" s="63">
        <v>5</v>
      </c>
      <c r="B8" s="173" t="s">
        <v>184</v>
      </c>
      <c r="C8" s="174">
        <v>300</v>
      </c>
      <c r="D8" s="113" t="s">
        <v>5</v>
      </c>
      <c r="E8" s="112"/>
      <c r="F8" s="170"/>
      <c r="G8" s="111">
        <f t="shared" si="0"/>
        <v>0</v>
      </c>
      <c r="H8" s="110">
        <f t="shared" si="1"/>
        <v>0</v>
      </c>
      <c r="I8" s="152">
        <v>8</v>
      </c>
      <c r="J8" s="110">
        <f t="shared" si="2"/>
        <v>0</v>
      </c>
      <c r="K8" s="109"/>
      <c r="L8" s="171" t="s">
        <v>248</v>
      </c>
    </row>
    <row r="9" spans="1:12" s="89" customFormat="1" ht="161.25" customHeight="1">
      <c r="A9" s="63">
        <v>6</v>
      </c>
      <c r="B9" s="175" t="s">
        <v>185</v>
      </c>
      <c r="C9" s="174">
        <v>100</v>
      </c>
      <c r="D9" s="113" t="s">
        <v>5</v>
      </c>
      <c r="E9" s="112"/>
      <c r="F9" s="170"/>
      <c r="G9" s="111">
        <f t="shared" si="0"/>
        <v>0</v>
      </c>
      <c r="H9" s="110">
        <f t="shared" si="1"/>
        <v>0</v>
      </c>
      <c r="I9" s="152">
        <v>8</v>
      </c>
      <c r="J9" s="110">
        <f t="shared" si="2"/>
        <v>0</v>
      </c>
      <c r="K9" s="109"/>
      <c r="L9" s="171" t="s">
        <v>248</v>
      </c>
    </row>
    <row r="10" spans="1:12" s="89" customFormat="1" ht="135.75" customHeight="1">
      <c r="A10" s="63">
        <v>7</v>
      </c>
      <c r="B10" s="173" t="s">
        <v>280</v>
      </c>
      <c r="C10" s="174">
        <v>50</v>
      </c>
      <c r="D10" s="113" t="s">
        <v>5</v>
      </c>
      <c r="E10" s="112"/>
      <c r="F10" s="170"/>
      <c r="G10" s="111">
        <f t="shared" si="0"/>
        <v>0</v>
      </c>
      <c r="H10" s="110">
        <f t="shared" si="1"/>
        <v>0</v>
      </c>
      <c r="I10" s="152">
        <v>8</v>
      </c>
      <c r="J10" s="110">
        <f t="shared" si="2"/>
        <v>0</v>
      </c>
      <c r="K10" s="109"/>
      <c r="L10" s="171" t="s">
        <v>248</v>
      </c>
    </row>
    <row r="11" spans="1:12" s="89" customFormat="1" ht="48.75" customHeight="1">
      <c r="A11" s="63">
        <v>8</v>
      </c>
      <c r="B11" s="173" t="s">
        <v>186</v>
      </c>
      <c r="C11" s="174">
        <v>100</v>
      </c>
      <c r="D11" s="113" t="s">
        <v>5</v>
      </c>
      <c r="E11" s="112"/>
      <c r="F11" s="170"/>
      <c r="G11" s="111">
        <f t="shared" si="0"/>
        <v>0</v>
      </c>
      <c r="H11" s="110">
        <f t="shared" si="1"/>
        <v>0</v>
      </c>
      <c r="I11" s="152">
        <v>8</v>
      </c>
      <c r="J11" s="110">
        <f t="shared" si="2"/>
        <v>0</v>
      </c>
      <c r="K11" s="109"/>
      <c r="L11" s="171" t="s">
        <v>248</v>
      </c>
    </row>
    <row r="12" spans="1:12" s="89" customFormat="1" ht="204" customHeight="1">
      <c r="A12" s="63">
        <v>9</v>
      </c>
      <c r="B12" s="173" t="s">
        <v>187</v>
      </c>
      <c r="C12" s="174">
        <v>2000</v>
      </c>
      <c r="D12" s="113" t="s">
        <v>5</v>
      </c>
      <c r="E12" s="112"/>
      <c r="F12" s="170"/>
      <c r="G12" s="111">
        <f t="shared" si="0"/>
        <v>0</v>
      </c>
      <c r="H12" s="110">
        <f t="shared" si="1"/>
        <v>0</v>
      </c>
      <c r="I12" s="152">
        <v>8</v>
      </c>
      <c r="J12" s="110">
        <f t="shared" si="2"/>
        <v>0</v>
      </c>
      <c r="K12" s="109"/>
      <c r="L12" s="171" t="s">
        <v>248</v>
      </c>
    </row>
    <row r="13" spans="1:12" ht="38.25">
      <c r="A13" s="195">
        <v>10</v>
      </c>
      <c r="B13" s="194" t="s">
        <v>188</v>
      </c>
      <c r="C13" s="193">
        <v>10</v>
      </c>
      <c r="D13" s="113" t="s">
        <v>5</v>
      </c>
      <c r="E13" s="112"/>
      <c r="F13" s="170"/>
      <c r="G13" s="111">
        <f t="shared" si="0"/>
        <v>0</v>
      </c>
      <c r="H13" s="110">
        <f t="shared" si="1"/>
        <v>0</v>
      </c>
      <c r="I13" s="152">
        <v>8</v>
      </c>
      <c r="J13" s="110">
        <f t="shared" si="2"/>
        <v>0</v>
      </c>
      <c r="K13" s="109"/>
      <c r="L13" s="171" t="s">
        <v>248</v>
      </c>
    </row>
    <row r="14" spans="1:12" ht="12.75">
      <c r="A14" s="352" t="s">
        <v>13</v>
      </c>
      <c r="B14" s="353"/>
      <c r="C14" s="192" t="s">
        <v>14</v>
      </c>
      <c r="D14" s="163" t="s">
        <v>15</v>
      </c>
      <c r="E14" s="123" t="s">
        <v>16</v>
      </c>
      <c r="F14" s="123" t="s">
        <v>17</v>
      </c>
      <c r="G14" s="164" t="s">
        <v>18</v>
      </c>
      <c r="H14" s="165" t="s">
        <v>19</v>
      </c>
      <c r="I14" s="166" t="s">
        <v>20</v>
      </c>
      <c r="J14" s="167" t="s">
        <v>21</v>
      </c>
      <c r="K14" s="121">
        <v>10</v>
      </c>
      <c r="L14" s="122">
        <v>11</v>
      </c>
    </row>
    <row r="15" spans="1:12" ht="79.5" customHeight="1">
      <c r="A15" s="191" t="s">
        <v>13</v>
      </c>
      <c r="B15" s="190" t="s">
        <v>227</v>
      </c>
      <c r="C15" s="45">
        <v>12</v>
      </c>
      <c r="D15" s="113" t="s">
        <v>226</v>
      </c>
      <c r="E15" s="112"/>
      <c r="F15" s="189"/>
      <c r="G15" s="111">
        <f>ROUND(F15*(1+(I15/100)),2)</f>
        <v>0</v>
      </c>
      <c r="H15" s="110">
        <f>C15*F15</f>
        <v>0</v>
      </c>
      <c r="I15" s="152">
        <v>23</v>
      </c>
      <c r="J15" s="110">
        <f>H15+H15*I15/100</f>
        <v>0</v>
      </c>
      <c r="K15" s="110"/>
      <c r="L15" s="109" t="s">
        <v>225</v>
      </c>
    </row>
    <row r="16" spans="1:12" ht="79.5" customHeight="1">
      <c r="A16" s="191" t="s">
        <v>14</v>
      </c>
      <c r="B16" s="190" t="s">
        <v>227</v>
      </c>
      <c r="C16" s="45">
        <v>12</v>
      </c>
      <c r="D16" s="113" t="s">
        <v>226</v>
      </c>
      <c r="E16" s="112"/>
      <c r="F16" s="189"/>
      <c r="G16" s="111">
        <f>ROUND(F16*(1+(I16/100)),2)</f>
        <v>0</v>
      </c>
      <c r="H16" s="110">
        <f>C16*F16</f>
        <v>0</v>
      </c>
      <c r="I16" s="152">
        <v>23</v>
      </c>
      <c r="J16" s="110">
        <f>H16+H16*I16/100</f>
        <v>0</v>
      </c>
      <c r="K16" s="110"/>
      <c r="L16" s="109" t="s">
        <v>225</v>
      </c>
    </row>
    <row r="17" spans="1:12" ht="79.5" customHeight="1">
      <c r="A17" s="331" t="s">
        <v>15</v>
      </c>
      <c r="B17" s="332" t="s">
        <v>227</v>
      </c>
      <c r="C17" s="45">
        <v>12</v>
      </c>
      <c r="D17" s="113" t="s">
        <v>226</v>
      </c>
      <c r="E17" s="112"/>
      <c r="F17" s="189"/>
      <c r="G17" s="111">
        <f>ROUND(F17*(1+(I17/100)),2)</f>
        <v>0</v>
      </c>
      <c r="H17" s="110">
        <f>C17*F17</f>
        <v>0</v>
      </c>
      <c r="I17" s="152">
        <v>23</v>
      </c>
      <c r="J17" s="110">
        <f>H17+H17*I17/100</f>
        <v>0</v>
      </c>
      <c r="K17" s="110"/>
      <c r="L17" s="109" t="s">
        <v>225</v>
      </c>
    </row>
    <row r="18" spans="1:12" ht="81" customHeight="1">
      <c r="A18" s="331" t="s">
        <v>16</v>
      </c>
      <c r="B18" s="332" t="s">
        <v>227</v>
      </c>
      <c r="C18" s="45">
        <v>12</v>
      </c>
      <c r="D18" s="113" t="s">
        <v>226</v>
      </c>
      <c r="E18" s="112"/>
      <c r="F18" s="189"/>
      <c r="G18" s="111">
        <f>ROUND(F18*(1+(I18/100)),2)</f>
        <v>0</v>
      </c>
      <c r="H18" s="110">
        <f>C18*F18</f>
        <v>0</v>
      </c>
      <c r="I18" s="152">
        <v>23</v>
      </c>
      <c r="J18" s="110">
        <f>H18+H18*I18/100</f>
        <v>0</v>
      </c>
      <c r="K18" s="110"/>
      <c r="L18" s="109" t="s">
        <v>225</v>
      </c>
    </row>
    <row r="19" spans="1:11" ht="12.75">
      <c r="A19" s="106"/>
      <c r="B19" s="106"/>
      <c r="C19" s="176"/>
      <c r="D19" s="177"/>
      <c r="E19" s="5"/>
      <c r="F19" s="354" t="s">
        <v>11</v>
      </c>
      <c r="G19" s="354"/>
      <c r="H19" s="107">
        <f>SUM(H4:H13,H15:H18)</f>
        <v>0</v>
      </c>
      <c r="I19" s="5"/>
      <c r="J19" s="107">
        <f>SUM(J4:J13,J15:J18)</f>
        <v>0</v>
      </c>
      <c r="K19" s="102"/>
    </row>
    <row r="20" spans="1:7" ht="12.75">
      <c r="A20" s="89" t="s">
        <v>10</v>
      </c>
      <c r="F20" s="99"/>
      <c r="G20" s="100"/>
    </row>
    <row r="21" spans="1:7" ht="12.75">
      <c r="A21" s="89"/>
      <c r="F21" s="99"/>
      <c r="G21" s="100"/>
    </row>
    <row r="22" spans="1:7" ht="25.5">
      <c r="A22" s="187" t="s">
        <v>224</v>
      </c>
      <c r="B22" s="188" t="s">
        <v>223</v>
      </c>
      <c r="C22" s="187" t="s">
        <v>222</v>
      </c>
      <c r="D22" s="359" t="s">
        <v>221</v>
      </c>
      <c r="E22" s="359"/>
      <c r="F22" s="359"/>
      <c r="G22" s="100"/>
    </row>
    <row r="23" spans="1:7" ht="12.75">
      <c r="A23" s="185">
        <v>1</v>
      </c>
      <c r="B23" s="186" t="s">
        <v>168</v>
      </c>
      <c r="C23" s="183" t="s">
        <v>219</v>
      </c>
      <c r="D23" s="355"/>
      <c r="E23" s="355"/>
      <c r="F23" s="355"/>
      <c r="G23" s="100"/>
    </row>
    <row r="24" spans="1:7" ht="12.75">
      <c r="A24" s="185">
        <v>2</v>
      </c>
      <c r="B24" s="186" t="s">
        <v>220</v>
      </c>
      <c r="C24" s="183" t="s">
        <v>219</v>
      </c>
      <c r="D24" s="356"/>
      <c r="E24" s="357"/>
      <c r="F24" s="358"/>
      <c r="G24" s="100"/>
    </row>
    <row r="25" spans="1:7" ht="12.75">
      <c r="A25" s="185">
        <v>3</v>
      </c>
      <c r="B25" s="186" t="s">
        <v>218</v>
      </c>
      <c r="C25" s="183" t="s">
        <v>189</v>
      </c>
      <c r="D25" s="355"/>
      <c r="E25" s="355"/>
      <c r="F25" s="355"/>
      <c r="G25" s="100"/>
    </row>
    <row r="26" spans="1:7" ht="22.5">
      <c r="A26" s="185">
        <v>4</v>
      </c>
      <c r="B26" s="184" t="s">
        <v>217</v>
      </c>
      <c r="C26" s="183" t="s">
        <v>189</v>
      </c>
      <c r="D26" s="355"/>
      <c r="E26" s="355"/>
      <c r="F26" s="355"/>
      <c r="G26" s="100"/>
    </row>
    <row r="27" spans="1:7" ht="56.25">
      <c r="A27" s="185">
        <v>5</v>
      </c>
      <c r="B27" s="184" t="s">
        <v>216</v>
      </c>
      <c r="C27" s="183" t="s">
        <v>189</v>
      </c>
      <c r="D27" s="355"/>
      <c r="E27" s="355"/>
      <c r="F27" s="355"/>
      <c r="G27" s="100"/>
    </row>
    <row r="28" spans="1:7" ht="22.5">
      <c r="A28" s="185">
        <v>6</v>
      </c>
      <c r="B28" s="184" t="s">
        <v>215</v>
      </c>
      <c r="C28" s="183" t="s">
        <v>189</v>
      </c>
      <c r="D28" s="355"/>
      <c r="E28" s="355"/>
      <c r="F28" s="355"/>
      <c r="G28" s="100"/>
    </row>
    <row r="29" spans="1:7" ht="22.5">
      <c r="A29" s="185">
        <v>7</v>
      </c>
      <c r="B29" s="184" t="s">
        <v>214</v>
      </c>
      <c r="C29" s="183" t="s">
        <v>189</v>
      </c>
      <c r="D29" s="355"/>
      <c r="E29" s="355"/>
      <c r="F29" s="355"/>
      <c r="G29" s="100"/>
    </row>
    <row r="30" spans="1:7" ht="22.5">
      <c r="A30" s="185">
        <v>8</v>
      </c>
      <c r="B30" s="184" t="s">
        <v>213</v>
      </c>
      <c r="C30" s="183" t="s">
        <v>189</v>
      </c>
      <c r="D30" s="355"/>
      <c r="E30" s="355"/>
      <c r="F30" s="355"/>
      <c r="G30" s="100"/>
    </row>
    <row r="31" spans="1:7" ht="22.5">
      <c r="A31" s="185">
        <v>9</v>
      </c>
      <c r="B31" s="184" t="s">
        <v>212</v>
      </c>
      <c r="C31" s="183" t="s">
        <v>189</v>
      </c>
      <c r="D31" s="355"/>
      <c r="E31" s="355"/>
      <c r="F31" s="355"/>
      <c r="G31" s="100"/>
    </row>
    <row r="32" spans="1:7" ht="22.5">
      <c r="A32" s="185">
        <v>10</v>
      </c>
      <c r="B32" s="184" t="s">
        <v>211</v>
      </c>
      <c r="C32" s="183" t="s">
        <v>189</v>
      </c>
      <c r="D32" s="355"/>
      <c r="E32" s="355"/>
      <c r="F32" s="355"/>
      <c r="G32" s="100"/>
    </row>
    <row r="33" spans="1:6" ht="22.5">
      <c r="A33" s="185">
        <v>11</v>
      </c>
      <c r="B33" s="184" t="s">
        <v>210</v>
      </c>
      <c r="C33" s="183" t="s">
        <v>189</v>
      </c>
      <c r="D33" s="355"/>
      <c r="E33" s="355"/>
      <c r="F33" s="355"/>
    </row>
    <row r="34" spans="1:6" ht="33.75">
      <c r="A34" s="185">
        <v>12</v>
      </c>
      <c r="B34" s="184" t="s">
        <v>209</v>
      </c>
      <c r="C34" s="183" t="s">
        <v>189</v>
      </c>
      <c r="D34" s="355"/>
      <c r="E34" s="355"/>
      <c r="F34" s="355"/>
    </row>
    <row r="35" spans="1:6" ht="45">
      <c r="A35" s="185">
        <v>13</v>
      </c>
      <c r="B35" s="184" t="s">
        <v>208</v>
      </c>
      <c r="C35" s="183" t="s">
        <v>189</v>
      </c>
      <c r="D35" s="355"/>
      <c r="E35" s="355"/>
      <c r="F35" s="355"/>
    </row>
    <row r="36" spans="1:6" ht="33.75">
      <c r="A36" s="185">
        <v>14</v>
      </c>
      <c r="B36" s="184" t="s">
        <v>207</v>
      </c>
      <c r="C36" s="183" t="s">
        <v>189</v>
      </c>
      <c r="D36" s="355"/>
      <c r="E36" s="355"/>
      <c r="F36" s="355"/>
    </row>
    <row r="37" spans="1:6" ht="22.5">
      <c r="A37" s="185">
        <v>15</v>
      </c>
      <c r="B37" s="184" t="s">
        <v>206</v>
      </c>
      <c r="C37" s="183" t="s">
        <v>189</v>
      </c>
      <c r="D37" s="355"/>
      <c r="E37" s="355"/>
      <c r="F37" s="355"/>
    </row>
    <row r="38" spans="1:6" ht="12.75">
      <c r="A38" s="185">
        <v>16</v>
      </c>
      <c r="B38" s="184" t="s">
        <v>205</v>
      </c>
      <c r="C38" s="183" t="s">
        <v>189</v>
      </c>
      <c r="D38" s="355"/>
      <c r="E38" s="355"/>
      <c r="F38" s="355"/>
    </row>
    <row r="39" spans="1:6" ht="22.5">
      <c r="A39" s="185">
        <v>17</v>
      </c>
      <c r="B39" s="184" t="s">
        <v>204</v>
      </c>
      <c r="C39" s="183" t="s">
        <v>189</v>
      </c>
      <c r="D39" s="355"/>
      <c r="E39" s="355"/>
      <c r="F39" s="355"/>
    </row>
    <row r="40" spans="1:6" ht="22.5">
      <c r="A40" s="185">
        <v>18</v>
      </c>
      <c r="B40" s="184" t="s">
        <v>203</v>
      </c>
      <c r="C40" s="183" t="s">
        <v>189</v>
      </c>
      <c r="D40" s="355"/>
      <c r="E40" s="355"/>
      <c r="F40" s="355"/>
    </row>
    <row r="41" spans="1:6" ht="45">
      <c r="A41" s="185">
        <v>19</v>
      </c>
      <c r="B41" s="184" t="s">
        <v>202</v>
      </c>
      <c r="C41" s="183" t="s">
        <v>189</v>
      </c>
      <c r="D41" s="355"/>
      <c r="E41" s="355"/>
      <c r="F41" s="355"/>
    </row>
    <row r="42" spans="1:6" ht="22.5">
      <c r="A42" s="185">
        <v>20</v>
      </c>
      <c r="B42" s="184" t="s">
        <v>201</v>
      </c>
      <c r="C42" s="183" t="s">
        <v>189</v>
      </c>
      <c r="D42" s="355"/>
      <c r="E42" s="355"/>
      <c r="F42" s="355"/>
    </row>
    <row r="43" spans="1:6" ht="45">
      <c r="A43" s="185">
        <v>21</v>
      </c>
      <c r="B43" s="184" t="s">
        <v>200</v>
      </c>
      <c r="C43" s="183" t="s">
        <v>189</v>
      </c>
      <c r="D43" s="355"/>
      <c r="E43" s="355"/>
      <c r="F43" s="355"/>
    </row>
    <row r="44" spans="1:6" ht="33.75">
      <c r="A44" s="185">
        <v>22</v>
      </c>
      <c r="B44" s="184" t="s">
        <v>199</v>
      </c>
      <c r="C44" s="183" t="s">
        <v>189</v>
      </c>
      <c r="D44" s="355"/>
      <c r="E44" s="355"/>
      <c r="F44" s="355"/>
    </row>
    <row r="45" spans="1:6" ht="12.75">
      <c r="A45" s="185">
        <v>23</v>
      </c>
      <c r="B45" s="184" t="s">
        <v>198</v>
      </c>
      <c r="C45" s="183" t="s">
        <v>189</v>
      </c>
      <c r="D45" s="355"/>
      <c r="E45" s="355"/>
      <c r="F45" s="355"/>
    </row>
    <row r="46" spans="1:6" ht="12.75">
      <c r="A46" s="185">
        <v>24</v>
      </c>
      <c r="B46" s="184" t="s">
        <v>197</v>
      </c>
      <c r="C46" s="183" t="s">
        <v>189</v>
      </c>
      <c r="D46" s="355"/>
      <c r="E46" s="355"/>
      <c r="F46" s="355"/>
    </row>
    <row r="47" spans="1:6" ht="22.5">
      <c r="A47" s="185">
        <v>25</v>
      </c>
      <c r="B47" s="184" t="s">
        <v>196</v>
      </c>
      <c r="C47" s="183" t="s">
        <v>189</v>
      </c>
      <c r="D47" s="355"/>
      <c r="E47" s="355"/>
      <c r="F47" s="355"/>
    </row>
    <row r="48" spans="1:6" ht="12.75">
      <c r="A48" s="185">
        <v>26</v>
      </c>
      <c r="B48" s="184" t="s">
        <v>195</v>
      </c>
      <c r="C48" s="183" t="s">
        <v>189</v>
      </c>
      <c r="D48" s="355"/>
      <c r="E48" s="355"/>
      <c r="F48" s="355"/>
    </row>
    <row r="49" spans="1:6" ht="12.75">
      <c r="A49" s="185">
        <v>27</v>
      </c>
      <c r="B49" s="184" t="s">
        <v>194</v>
      </c>
      <c r="C49" s="183" t="s">
        <v>189</v>
      </c>
      <c r="D49" s="355"/>
      <c r="E49" s="355"/>
      <c r="F49" s="355"/>
    </row>
    <row r="50" spans="1:7" ht="22.5">
      <c r="A50" s="185">
        <v>28</v>
      </c>
      <c r="B50" s="184" t="s">
        <v>193</v>
      </c>
      <c r="C50" s="183" t="s">
        <v>189</v>
      </c>
      <c r="D50" s="355"/>
      <c r="E50" s="355"/>
      <c r="F50" s="355"/>
      <c r="G50" s="100"/>
    </row>
    <row r="51" spans="1:7" ht="22.5">
      <c r="A51" s="185">
        <v>29</v>
      </c>
      <c r="B51" s="184" t="s">
        <v>192</v>
      </c>
      <c r="C51" s="183" t="s">
        <v>189</v>
      </c>
      <c r="D51" s="356"/>
      <c r="E51" s="357"/>
      <c r="F51" s="358"/>
      <c r="G51" s="100"/>
    </row>
    <row r="52" spans="1:7" ht="33.75">
      <c r="A52" s="185">
        <v>30</v>
      </c>
      <c r="B52" s="184" t="s">
        <v>191</v>
      </c>
      <c r="C52" s="183" t="s">
        <v>189</v>
      </c>
      <c r="D52" s="355"/>
      <c r="E52" s="355"/>
      <c r="F52" s="355"/>
      <c r="G52" s="100"/>
    </row>
    <row r="53" spans="1:7" ht="22.5">
      <c r="A53" s="185">
        <v>31</v>
      </c>
      <c r="B53" s="184" t="s">
        <v>190</v>
      </c>
      <c r="C53" s="183" t="s">
        <v>189</v>
      </c>
      <c r="D53" s="355"/>
      <c r="E53" s="355"/>
      <c r="F53" s="355"/>
      <c r="G53" s="100"/>
    </row>
    <row r="54" spans="1:10" ht="12.75">
      <c r="A54" s="178"/>
      <c r="B54" s="179"/>
      <c r="C54" s="180"/>
      <c r="D54" s="180"/>
      <c r="E54" s="180"/>
      <c r="F54" s="181"/>
      <c r="G54" s="182"/>
      <c r="H54" s="182"/>
      <c r="I54" s="182"/>
      <c r="J54" s="39"/>
    </row>
    <row r="55" spans="1:10" ht="12.75">
      <c r="A55" s="98" t="s">
        <v>242</v>
      </c>
      <c r="B55" s="96"/>
      <c r="C55" s="96"/>
      <c r="D55" s="96"/>
      <c r="E55" s="96"/>
      <c r="F55" s="97"/>
      <c r="G55" s="89"/>
      <c r="H55" s="89"/>
      <c r="I55" s="94"/>
      <c r="J55" s="94"/>
    </row>
    <row r="56" spans="1:10" ht="12.75">
      <c r="A56" s="89"/>
      <c r="B56" s="89"/>
      <c r="C56" s="89"/>
      <c r="D56" s="89"/>
      <c r="E56" s="91"/>
      <c r="F56" s="96"/>
      <c r="G56" s="95"/>
      <c r="H56" s="94"/>
      <c r="I56" s="94"/>
      <c r="J56" s="94"/>
    </row>
    <row r="57" spans="1:10" ht="12.75">
      <c r="A57" s="349" t="s">
        <v>22</v>
      </c>
      <c r="B57" s="349"/>
      <c r="C57" s="349"/>
      <c r="D57" s="349"/>
      <c r="E57" s="349"/>
      <c r="F57" s="349"/>
      <c r="G57" s="349"/>
      <c r="H57" s="349"/>
      <c r="I57" s="349"/>
      <c r="J57" s="349"/>
    </row>
    <row r="58" spans="1:10" ht="12.75">
      <c r="A58" s="33"/>
      <c r="B58" s="34"/>
      <c r="C58" s="34"/>
      <c r="D58" s="34"/>
      <c r="E58" s="34"/>
      <c r="F58" s="34"/>
      <c r="G58" s="34"/>
      <c r="H58" s="34"/>
      <c r="I58" s="34"/>
      <c r="J58" s="34"/>
    </row>
    <row r="59" spans="1:10" ht="12.75">
      <c r="A59" s="23" t="s">
        <v>12</v>
      </c>
      <c r="B59" s="89"/>
      <c r="C59" s="89"/>
      <c r="D59" s="89"/>
      <c r="E59" s="91"/>
      <c r="F59" s="91"/>
      <c r="G59" s="91"/>
      <c r="H59" s="91"/>
      <c r="I59" s="91"/>
      <c r="J59" s="91"/>
    </row>
    <row r="60" spans="1:10" ht="12.75">
      <c r="A60" s="23"/>
      <c r="B60" s="89"/>
      <c r="C60" s="89"/>
      <c r="D60" s="89"/>
      <c r="E60" s="91"/>
      <c r="F60" s="91"/>
      <c r="G60" s="91"/>
      <c r="H60" s="91"/>
      <c r="I60" s="91"/>
      <c r="J60" s="91"/>
    </row>
    <row r="61" spans="1:10" ht="12.75">
      <c r="A61" s="89"/>
      <c r="B61" s="89"/>
      <c r="C61" s="89"/>
      <c r="D61" s="89"/>
      <c r="E61" s="91"/>
      <c r="F61" s="91"/>
      <c r="G61" s="91"/>
      <c r="H61" s="91"/>
      <c r="I61" s="91"/>
      <c r="J61" s="91"/>
    </row>
    <row r="62" spans="6:10" ht="12.75">
      <c r="F62" s="91"/>
      <c r="G62" s="91"/>
      <c r="H62" s="91" t="s">
        <v>24</v>
      </c>
      <c r="I62" s="91"/>
      <c r="J62" s="91"/>
    </row>
    <row r="63" ht="12.75">
      <c r="H63" s="90" t="s">
        <v>23</v>
      </c>
    </row>
  </sheetData>
  <sheetProtection/>
  <mergeCells count="38">
    <mergeCell ref="A57:J57"/>
    <mergeCell ref="A1:J1"/>
    <mergeCell ref="A2:B2"/>
    <mergeCell ref="A3:B3"/>
    <mergeCell ref="F19:G19"/>
    <mergeCell ref="A14:B14"/>
    <mergeCell ref="D22:F22"/>
    <mergeCell ref="D23:F23"/>
    <mergeCell ref="D24:F24"/>
    <mergeCell ref="D25:F25"/>
    <mergeCell ref="D43:F43"/>
    <mergeCell ref="D44:F44"/>
    <mergeCell ref="D26:F26"/>
    <mergeCell ref="D27:F27"/>
    <mergeCell ref="D28:F28"/>
    <mergeCell ref="D29:F29"/>
    <mergeCell ref="D30:F30"/>
    <mergeCell ref="D31:F31"/>
    <mergeCell ref="D52:F52"/>
    <mergeCell ref="D53:F53"/>
    <mergeCell ref="D32:F32"/>
    <mergeCell ref="D33:F33"/>
    <mergeCell ref="D34:F34"/>
    <mergeCell ref="D35:F35"/>
    <mergeCell ref="D50:F50"/>
    <mergeCell ref="D51:F51"/>
    <mergeCell ref="D41:F41"/>
    <mergeCell ref="D42:F42"/>
    <mergeCell ref="D45:F45"/>
    <mergeCell ref="D46:F46"/>
    <mergeCell ref="D47:F47"/>
    <mergeCell ref="D48:F48"/>
    <mergeCell ref="D49:F49"/>
    <mergeCell ref="D36:F36"/>
    <mergeCell ref="D37:F37"/>
    <mergeCell ref="D38:F38"/>
    <mergeCell ref="D39:F39"/>
    <mergeCell ref="D40:F40"/>
  </mergeCells>
  <printOptions/>
  <pageMargins left="0.7" right="0.7" top="0.75" bottom="0.75" header="0.3" footer="0.3"/>
  <pageSetup fitToHeight="0" horizontalDpi="600" verticalDpi="600" orientation="landscape" paperSize="9" scale="80" r:id="rId1"/>
  <headerFooter alignWithMargins="0">
    <oddHeader>&amp;LZP/29/2018&amp;CFormularz asortymentowo-ilościowo-cenowo&amp;RZałącznik nr 2</oddHeader>
  </headerFooter>
  <rowBreaks count="4" manualBreakCount="4">
    <brk id="7" max="255" man="1"/>
    <brk id="11" max="255" man="1"/>
    <brk id="19" max="255" man="1"/>
    <brk id="39" max="255" man="1"/>
  </rowBreaks>
</worksheet>
</file>

<file path=xl/worksheets/sheet30.xml><?xml version="1.0" encoding="utf-8"?>
<worksheet xmlns="http://schemas.openxmlformats.org/spreadsheetml/2006/main" xmlns:r="http://schemas.openxmlformats.org/officeDocument/2006/relationships">
  <dimension ref="A1:L27"/>
  <sheetViews>
    <sheetView view="pageBreakPreview" zoomScale="86" zoomScaleNormal="60" zoomScaleSheetLayoutView="86" workbookViewId="0" topLeftCell="A1">
      <selection activeCell="B4" sqref="B4"/>
    </sheetView>
  </sheetViews>
  <sheetFormatPr defaultColWidth="11.375" defaultRowHeight="12.75"/>
  <cols>
    <col min="1" max="1" width="8.25390625" style="8" customWidth="1"/>
    <col min="2" max="2" width="37.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44" t="s">
        <v>271</v>
      </c>
      <c r="B1" s="344"/>
      <c r="C1" s="344"/>
      <c r="D1" s="344"/>
      <c r="E1" s="344"/>
      <c r="F1" s="344"/>
      <c r="G1" s="344"/>
      <c r="H1" s="344"/>
      <c r="I1" s="344"/>
      <c r="J1" s="344"/>
    </row>
    <row r="2" spans="1:11" s="11" customFormat="1" ht="52.5" customHeight="1">
      <c r="A2" s="345" t="s">
        <v>0</v>
      </c>
      <c r="B2" s="345"/>
      <c r="C2" s="9" t="s">
        <v>6</v>
      </c>
      <c r="D2" s="9" t="s">
        <v>1</v>
      </c>
      <c r="E2" s="10" t="s">
        <v>7</v>
      </c>
      <c r="F2" s="9" t="s">
        <v>2</v>
      </c>
      <c r="G2" s="9" t="s">
        <v>8</v>
      </c>
      <c r="H2" s="9" t="s">
        <v>3</v>
      </c>
      <c r="I2" s="9" t="s">
        <v>9</v>
      </c>
      <c r="J2" s="9" t="s">
        <v>4</v>
      </c>
      <c r="K2" s="49" t="s">
        <v>26</v>
      </c>
    </row>
    <row r="3" spans="1:11" s="25" customFormat="1" ht="13.5" customHeight="1">
      <c r="A3" s="346" t="s">
        <v>13</v>
      </c>
      <c r="B3" s="347"/>
      <c r="C3" s="26" t="s">
        <v>14</v>
      </c>
      <c r="D3" s="27" t="s">
        <v>15</v>
      </c>
      <c r="E3" s="28" t="s">
        <v>16</v>
      </c>
      <c r="F3" s="28" t="s">
        <v>17</v>
      </c>
      <c r="G3" s="29" t="s">
        <v>18</v>
      </c>
      <c r="H3" s="30" t="s">
        <v>19</v>
      </c>
      <c r="I3" s="31" t="s">
        <v>20</v>
      </c>
      <c r="J3" s="32" t="s">
        <v>21</v>
      </c>
      <c r="K3" s="50">
        <v>10</v>
      </c>
    </row>
    <row r="4" spans="1:11" s="25" customFormat="1" ht="31.5" customHeight="1">
      <c r="A4" s="63">
        <v>1</v>
      </c>
      <c r="B4" s="66" t="s">
        <v>237</v>
      </c>
      <c r="C4" s="64">
        <v>200</v>
      </c>
      <c r="D4" s="85" t="s">
        <v>116</v>
      </c>
      <c r="E4" s="13"/>
      <c r="F4" s="52"/>
      <c r="G4" s="42">
        <f>ROUND(F4*(1+(I4/100)),2)</f>
        <v>0</v>
      </c>
      <c r="H4" s="43">
        <f>C4*F4</f>
        <v>0</v>
      </c>
      <c r="I4" s="219">
        <v>8</v>
      </c>
      <c r="J4" s="43">
        <f>H4+H4*I4/100</f>
        <v>0</v>
      </c>
      <c r="K4" s="51"/>
    </row>
    <row r="5" spans="1:12" s="2" customFormat="1" ht="12.75">
      <c r="A5" s="3"/>
      <c r="B5" s="3"/>
      <c r="C5" s="4"/>
      <c r="D5" s="1"/>
      <c r="E5" s="5"/>
      <c r="F5" s="348" t="s">
        <v>11</v>
      </c>
      <c r="G5" s="348"/>
      <c r="H5" s="6">
        <f>SUM(H4:H4)</f>
        <v>0</v>
      </c>
      <c r="I5" s="5"/>
      <c r="J5" s="6">
        <f>SUM(J4:J4)</f>
        <v>0</v>
      </c>
      <c r="K5" s="46"/>
      <c r="L5" s="8"/>
    </row>
    <row r="6" spans="1:7" ht="12.75">
      <c r="A6" s="14" t="s">
        <v>10</v>
      </c>
      <c r="F6" s="15"/>
      <c r="G6" s="22"/>
    </row>
    <row r="7" spans="1:6" ht="12.75">
      <c r="A7" s="14"/>
      <c r="F7" s="15"/>
    </row>
    <row r="8" spans="1:10" ht="14.25" customHeight="1">
      <c r="A8" s="35"/>
      <c r="B8" s="36"/>
      <c r="C8" s="37"/>
      <c r="D8" s="37"/>
      <c r="E8" s="37"/>
      <c r="F8" s="38"/>
      <c r="G8" s="40"/>
      <c r="H8" s="40"/>
      <c r="I8" s="40"/>
      <c r="J8" s="39"/>
    </row>
    <row r="9" spans="1:11" s="14" customFormat="1" ht="19.5" customHeight="1">
      <c r="A9" s="19" t="s">
        <v>242</v>
      </c>
      <c r="B9" s="20"/>
      <c r="C9" s="20"/>
      <c r="D9" s="20"/>
      <c r="E9" s="20"/>
      <c r="F9" s="16"/>
      <c r="I9" s="17"/>
      <c r="J9" s="17"/>
      <c r="K9" s="8"/>
    </row>
    <row r="10" spans="5:11" s="14" customFormat="1" ht="12.75" customHeight="1">
      <c r="E10" s="18"/>
      <c r="F10" s="20"/>
      <c r="G10" s="21"/>
      <c r="H10" s="17"/>
      <c r="I10" s="17"/>
      <c r="J10" s="17"/>
      <c r="K10" s="8"/>
    </row>
    <row r="11" spans="1:11" s="14" customFormat="1" ht="40.5" customHeight="1">
      <c r="A11" s="349" t="s">
        <v>22</v>
      </c>
      <c r="B11" s="349"/>
      <c r="C11" s="349"/>
      <c r="D11" s="349"/>
      <c r="E11" s="349"/>
      <c r="F11" s="349"/>
      <c r="G11" s="349"/>
      <c r="H11" s="349"/>
      <c r="I11" s="349"/>
      <c r="J11" s="349"/>
      <c r="K11" s="8"/>
    </row>
    <row r="12" spans="1:11" s="14" customFormat="1" ht="16.5" customHeight="1">
      <c r="A12" s="33"/>
      <c r="B12" s="34"/>
      <c r="C12" s="34"/>
      <c r="D12" s="34"/>
      <c r="E12" s="34"/>
      <c r="F12" s="34"/>
      <c r="G12" s="34"/>
      <c r="H12" s="34"/>
      <c r="I12" s="34"/>
      <c r="J12" s="34"/>
      <c r="K12" s="8"/>
    </row>
    <row r="13" spans="1:11" s="14" customFormat="1" ht="12.75" customHeight="1">
      <c r="A13" s="23" t="s">
        <v>12</v>
      </c>
      <c r="E13" s="18"/>
      <c r="F13" s="18"/>
      <c r="G13" s="18"/>
      <c r="H13" s="18"/>
      <c r="I13" s="18"/>
      <c r="J13" s="18"/>
      <c r="K13" s="8"/>
    </row>
    <row r="14" spans="1:11" s="14" customFormat="1" ht="12.75" customHeight="1">
      <c r="A14" s="23"/>
      <c r="E14" s="18"/>
      <c r="F14" s="18"/>
      <c r="G14" s="18"/>
      <c r="H14" s="18"/>
      <c r="I14" s="18"/>
      <c r="J14" s="18"/>
      <c r="K14" s="8"/>
    </row>
    <row r="15" spans="5:11" s="14" customFormat="1" ht="12.75" customHeight="1">
      <c r="E15" s="18"/>
      <c r="F15" s="18"/>
      <c r="G15" s="18"/>
      <c r="H15" s="18"/>
      <c r="I15" s="18"/>
      <c r="J15" s="18"/>
      <c r="K15" s="8"/>
    </row>
    <row r="16" spans="6:10" ht="12.75">
      <c r="F16" s="18"/>
      <c r="G16" s="18"/>
      <c r="H16" s="18" t="s">
        <v>24</v>
      </c>
      <c r="I16" s="18"/>
      <c r="J16" s="18"/>
    </row>
    <row r="17" ht="12.75">
      <c r="H17" s="24" t="s">
        <v>23</v>
      </c>
    </row>
    <row r="21" ht="12.75">
      <c r="K21" s="14"/>
    </row>
    <row r="22" ht="12.75">
      <c r="K22" s="14"/>
    </row>
    <row r="23" ht="12.75">
      <c r="K23" s="14"/>
    </row>
    <row r="24" ht="12.75">
      <c r="K24" s="14"/>
    </row>
    <row r="25" ht="12.75">
      <c r="K25" s="14"/>
    </row>
    <row r="26" ht="12.75">
      <c r="K26" s="14"/>
    </row>
    <row r="27" ht="12.75">
      <c r="K27" s="14"/>
    </row>
  </sheetData>
  <sheetProtection/>
  <mergeCells count="5">
    <mergeCell ref="A1:J1"/>
    <mergeCell ref="A2:B2"/>
    <mergeCell ref="A3:B3"/>
    <mergeCell ref="F5:G5"/>
    <mergeCell ref="A11:J11"/>
  </mergeCells>
  <printOptions/>
  <pageMargins left="0.7" right="0.7" top="0.75" bottom="0.75" header="0.3" footer="0.3"/>
  <pageSetup fitToHeight="0" horizontalDpi="600" verticalDpi="600" orientation="landscape" paperSize="9" scale="84" r:id="rId1"/>
  <headerFooter alignWithMargins="0">
    <oddHeader>&amp;LZP/29/2018&amp;CFormularz asortymentowo-ilościowo-cenowo&amp;RZałącznik nr 2</oddHeader>
  </headerFooter>
</worksheet>
</file>

<file path=xl/worksheets/sheet31.xml><?xml version="1.0" encoding="utf-8"?>
<worksheet xmlns="http://schemas.openxmlformats.org/spreadsheetml/2006/main" xmlns:r="http://schemas.openxmlformats.org/officeDocument/2006/relationships">
  <dimension ref="A1:K27"/>
  <sheetViews>
    <sheetView view="pageBreakPreview" zoomScale="60" zoomScaleNormal="70" workbookViewId="0" topLeftCell="A1">
      <selection activeCell="A5" sqref="A5"/>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44" t="s">
        <v>274</v>
      </c>
      <c r="B1" s="344"/>
      <c r="C1" s="344"/>
      <c r="D1" s="344"/>
      <c r="E1" s="344"/>
      <c r="F1" s="344"/>
      <c r="G1" s="344"/>
      <c r="H1" s="344"/>
      <c r="I1" s="344"/>
      <c r="J1" s="344"/>
    </row>
    <row r="2" spans="1:11" s="11" customFormat="1" ht="63" customHeight="1">
      <c r="A2" s="345" t="s">
        <v>0</v>
      </c>
      <c r="B2" s="345"/>
      <c r="C2" s="9" t="s">
        <v>6</v>
      </c>
      <c r="D2" s="9" t="s">
        <v>1</v>
      </c>
      <c r="E2" s="10" t="s">
        <v>7</v>
      </c>
      <c r="F2" s="9" t="s">
        <v>2</v>
      </c>
      <c r="G2" s="9" t="s">
        <v>8</v>
      </c>
      <c r="H2" s="9" t="s">
        <v>3</v>
      </c>
      <c r="I2" s="9" t="s">
        <v>9</v>
      </c>
      <c r="J2" s="9" t="s">
        <v>4</v>
      </c>
      <c r="K2" s="49" t="s">
        <v>26</v>
      </c>
    </row>
    <row r="3" spans="1:11" s="25" customFormat="1" ht="13.5" customHeight="1">
      <c r="A3" s="346" t="s">
        <v>13</v>
      </c>
      <c r="B3" s="347"/>
      <c r="C3" s="54" t="s">
        <v>14</v>
      </c>
      <c r="D3" s="27" t="s">
        <v>15</v>
      </c>
      <c r="E3" s="28" t="s">
        <v>16</v>
      </c>
      <c r="F3" s="28" t="s">
        <v>17</v>
      </c>
      <c r="G3" s="29" t="s">
        <v>18</v>
      </c>
      <c r="H3" s="30" t="s">
        <v>19</v>
      </c>
      <c r="I3" s="31" t="s">
        <v>20</v>
      </c>
      <c r="J3" s="32" t="s">
        <v>21</v>
      </c>
      <c r="K3" s="50">
        <v>10</v>
      </c>
    </row>
    <row r="4" spans="1:11" s="11" customFormat="1" ht="189.75" customHeight="1">
      <c r="A4" s="63">
        <v>1</v>
      </c>
      <c r="B4" s="323" t="s">
        <v>273</v>
      </c>
      <c r="C4" s="45">
        <v>300</v>
      </c>
      <c r="D4" s="69" t="s">
        <v>5</v>
      </c>
      <c r="E4" s="13"/>
      <c r="F4" s="52"/>
      <c r="G4" s="42">
        <f>F4*I4+F4</f>
        <v>0</v>
      </c>
      <c r="H4" s="43">
        <f>C4*F4</f>
        <v>0</v>
      </c>
      <c r="I4" s="269">
        <v>0.08</v>
      </c>
      <c r="J4" s="43">
        <f>H4+I4*H4</f>
        <v>0</v>
      </c>
      <c r="K4" s="51"/>
    </row>
    <row r="5" spans="1:11" s="2" customFormat="1" ht="12.75">
      <c r="A5" s="3"/>
      <c r="B5" s="3"/>
      <c r="C5" s="4"/>
      <c r="D5" s="1"/>
      <c r="E5" s="5"/>
      <c r="F5" s="348" t="s">
        <v>11</v>
      </c>
      <c r="G5" s="348"/>
      <c r="H5" s="6">
        <f>SUM(H4:H4)</f>
        <v>0</v>
      </c>
      <c r="I5" s="5"/>
      <c r="J5" s="6">
        <f>SUM(J4:J4)</f>
        <v>0</v>
      </c>
      <c r="K5" s="8"/>
    </row>
    <row r="6" spans="1:7" ht="12.75">
      <c r="A6" s="14" t="s">
        <v>10</v>
      </c>
      <c r="F6" s="15"/>
      <c r="G6" s="22"/>
    </row>
    <row r="7" spans="1:6" ht="12.75">
      <c r="A7" s="14"/>
      <c r="F7" s="15"/>
    </row>
    <row r="8" spans="1:10" ht="14.25" customHeight="1">
      <c r="A8" s="35"/>
      <c r="B8" s="36"/>
      <c r="C8" s="37"/>
      <c r="D8" s="37"/>
      <c r="E8" s="37"/>
      <c r="F8" s="38"/>
      <c r="G8" s="40"/>
      <c r="H8" s="40"/>
      <c r="I8" s="40"/>
      <c r="J8" s="39"/>
    </row>
    <row r="9" spans="1:11" s="14" customFormat="1" ht="19.5" customHeight="1">
      <c r="A9" s="19" t="s">
        <v>242</v>
      </c>
      <c r="B9" s="20"/>
      <c r="C9" s="20"/>
      <c r="D9" s="20"/>
      <c r="E9" s="20"/>
      <c r="F9" s="16"/>
      <c r="I9" s="17"/>
      <c r="J9" s="17"/>
      <c r="K9" s="8"/>
    </row>
    <row r="10" spans="5:11" s="14" customFormat="1" ht="12.75" customHeight="1">
      <c r="E10" s="18"/>
      <c r="F10" s="20"/>
      <c r="G10" s="21"/>
      <c r="H10" s="17"/>
      <c r="I10" s="17"/>
      <c r="J10" s="17"/>
      <c r="K10" s="8"/>
    </row>
    <row r="11" spans="1:11" s="14" customFormat="1" ht="40.5" customHeight="1">
      <c r="A11" s="349" t="s">
        <v>22</v>
      </c>
      <c r="B11" s="350"/>
      <c r="C11" s="350"/>
      <c r="D11" s="350"/>
      <c r="E11" s="350"/>
      <c r="F11" s="350"/>
      <c r="G11" s="350"/>
      <c r="H11" s="350"/>
      <c r="I11" s="350"/>
      <c r="J11" s="350"/>
      <c r="K11" s="8"/>
    </row>
    <row r="12" spans="1:11" s="14" customFormat="1" ht="16.5" customHeight="1">
      <c r="A12" s="33"/>
      <c r="B12" s="34"/>
      <c r="C12" s="34"/>
      <c r="D12" s="34"/>
      <c r="E12" s="34"/>
      <c r="F12" s="34"/>
      <c r="G12" s="34"/>
      <c r="H12" s="34"/>
      <c r="I12" s="34"/>
      <c r="J12" s="34"/>
      <c r="K12" s="8"/>
    </row>
    <row r="13" spans="1:11" s="14" customFormat="1" ht="12.75" customHeight="1">
      <c r="A13" s="23" t="s">
        <v>12</v>
      </c>
      <c r="E13" s="18"/>
      <c r="F13" s="18"/>
      <c r="G13" s="18"/>
      <c r="H13" s="18"/>
      <c r="I13" s="18"/>
      <c r="J13" s="18"/>
      <c r="K13" s="8"/>
    </row>
    <row r="14" spans="1:11" s="14" customFormat="1" ht="12.75" customHeight="1">
      <c r="A14" s="23"/>
      <c r="E14" s="18"/>
      <c r="F14" s="18"/>
      <c r="G14" s="18"/>
      <c r="H14" s="18"/>
      <c r="I14" s="18"/>
      <c r="J14" s="18"/>
      <c r="K14" s="8"/>
    </row>
    <row r="15" spans="5:11" s="14" customFormat="1" ht="12.75" customHeight="1">
      <c r="E15" s="18"/>
      <c r="F15" s="18"/>
      <c r="G15" s="18"/>
      <c r="H15" s="18"/>
      <c r="I15" s="18"/>
      <c r="J15" s="18"/>
      <c r="K15" s="8"/>
    </row>
    <row r="16" spans="6:10" ht="12.75">
      <c r="F16" s="18"/>
      <c r="G16" s="18"/>
      <c r="H16" s="18" t="s">
        <v>24</v>
      </c>
      <c r="I16" s="18"/>
      <c r="J16" s="18"/>
    </row>
    <row r="17" ht="12.75">
      <c r="H17" s="24" t="s">
        <v>23</v>
      </c>
    </row>
    <row r="21" ht="12.75">
      <c r="K21" s="14"/>
    </row>
    <row r="22" ht="12.75">
      <c r="K22" s="14"/>
    </row>
    <row r="23" ht="12.75">
      <c r="K23" s="14"/>
    </row>
    <row r="24" ht="12.75">
      <c r="K24" s="14"/>
    </row>
    <row r="25" ht="12.75">
      <c r="K25" s="14"/>
    </row>
    <row r="26" ht="12.75">
      <c r="K26" s="14"/>
    </row>
    <row r="27" ht="12.75">
      <c r="K27" s="14"/>
    </row>
  </sheetData>
  <sheetProtection/>
  <mergeCells count="5">
    <mergeCell ref="A1:J1"/>
    <mergeCell ref="A2:B2"/>
    <mergeCell ref="A3:B3"/>
    <mergeCell ref="F5:G5"/>
    <mergeCell ref="A11:J11"/>
  </mergeCells>
  <printOptions/>
  <pageMargins left="0.7" right="0.7" top="0.75" bottom="0.75" header="0.3" footer="0.3"/>
  <pageSetup fitToHeight="0" horizontalDpi="600" verticalDpi="600" orientation="landscape" paperSize="9" scale="87" r:id="rId1"/>
  <headerFooter alignWithMargins="0">
    <oddHeader>&amp;LZP/29/2018&amp;CFormularz asortymentowo-ilościowo-cenowo&amp;RZałącznik nr 2</oddHeader>
  </headerFooter>
</worksheet>
</file>

<file path=xl/worksheets/sheet32.xml><?xml version="1.0" encoding="utf-8"?>
<worksheet xmlns="http://schemas.openxmlformats.org/spreadsheetml/2006/main" xmlns:r="http://schemas.openxmlformats.org/officeDocument/2006/relationships">
  <dimension ref="A1:K27"/>
  <sheetViews>
    <sheetView view="pageBreakPreview" zoomScale="86" zoomScaleNormal="75" zoomScaleSheetLayoutView="86" zoomScalePageLayoutView="70" workbookViewId="0" topLeftCell="B1">
      <selection activeCell="O23" sqref="O23"/>
    </sheetView>
  </sheetViews>
  <sheetFormatPr defaultColWidth="11.375" defaultRowHeight="12.75"/>
  <cols>
    <col min="1" max="1" width="8.25390625" style="8" customWidth="1"/>
    <col min="2" max="2" width="39.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44" t="s">
        <v>306</v>
      </c>
      <c r="B1" s="344"/>
      <c r="C1" s="344"/>
      <c r="D1" s="344"/>
      <c r="E1" s="344"/>
      <c r="F1" s="344"/>
      <c r="G1" s="344"/>
      <c r="H1" s="344"/>
      <c r="I1" s="344"/>
      <c r="J1" s="344"/>
    </row>
    <row r="2" spans="1:11" s="11" customFormat="1" ht="52.5" customHeight="1">
      <c r="A2" s="345" t="s">
        <v>0</v>
      </c>
      <c r="B2" s="345"/>
      <c r="C2" s="9" t="s">
        <v>6</v>
      </c>
      <c r="D2" s="9" t="s">
        <v>1</v>
      </c>
      <c r="E2" s="10" t="s">
        <v>7</v>
      </c>
      <c r="F2" s="9" t="s">
        <v>2</v>
      </c>
      <c r="G2" s="9" t="s">
        <v>8</v>
      </c>
      <c r="H2" s="9" t="s">
        <v>3</v>
      </c>
      <c r="I2" s="9" t="s">
        <v>9</v>
      </c>
      <c r="J2" s="9" t="s">
        <v>4</v>
      </c>
      <c r="K2" s="49" t="s">
        <v>26</v>
      </c>
    </row>
    <row r="3" spans="1:11" s="25" customFormat="1" ht="13.5" customHeight="1">
      <c r="A3" s="346" t="s">
        <v>13</v>
      </c>
      <c r="B3" s="347"/>
      <c r="C3" s="26" t="s">
        <v>14</v>
      </c>
      <c r="D3" s="27" t="s">
        <v>15</v>
      </c>
      <c r="E3" s="28" t="s">
        <v>16</v>
      </c>
      <c r="F3" s="28" t="s">
        <v>17</v>
      </c>
      <c r="G3" s="29" t="s">
        <v>18</v>
      </c>
      <c r="H3" s="30" t="s">
        <v>19</v>
      </c>
      <c r="I3" s="31">
        <v>8</v>
      </c>
      <c r="J3" s="32" t="s">
        <v>21</v>
      </c>
      <c r="K3" s="50">
        <v>11</v>
      </c>
    </row>
    <row r="4" spans="1:11" s="25" customFormat="1" ht="145.5" customHeight="1">
      <c r="A4" s="63">
        <v>1</v>
      </c>
      <c r="B4" s="80" t="s">
        <v>174</v>
      </c>
      <c r="C4" s="72">
        <v>50</v>
      </c>
      <c r="D4" s="12" t="s">
        <v>5</v>
      </c>
      <c r="E4" s="13"/>
      <c r="F4" s="52"/>
      <c r="G4" s="42">
        <f>ROUND(F4*(1+(I4/100)),2)</f>
        <v>0</v>
      </c>
      <c r="H4" s="43">
        <f>C4*F4</f>
        <v>0</v>
      </c>
      <c r="I4" s="219">
        <v>8</v>
      </c>
      <c r="J4" s="43">
        <f>H4+H4*I4/100</f>
        <v>0</v>
      </c>
      <c r="K4" s="51"/>
    </row>
    <row r="5" spans="1:11" s="25" customFormat="1" ht="12.75">
      <c r="A5" s="3"/>
      <c r="B5" s="3"/>
      <c r="C5" s="4"/>
      <c r="D5" s="1"/>
      <c r="E5" s="5"/>
      <c r="F5" s="348" t="s">
        <v>11</v>
      </c>
      <c r="G5" s="348"/>
      <c r="H5" s="6">
        <f>SUM(H4:H4)</f>
        <v>0</v>
      </c>
      <c r="I5" s="5"/>
      <c r="J5" s="6">
        <f>SUM(J4:J4)</f>
        <v>0</v>
      </c>
      <c r="K5" s="8"/>
    </row>
    <row r="6" spans="1:7" ht="12.75">
      <c r="A6" s="14" t="s">
        <v>10</v>
      </c>
      <c r="F6" s="15"/>
      <c r="G6" s="22"/>
    </row>
    <row r="7" spans="1:6" ht="12.75">
      <c r="A7" s="14"/>
      <c r="F7" s="15"/>
    </row>
    <row r="8" spans="1:10" ht="14.25" customHeight="1">
      <c r="A8" s="35"/>
      <c r="B8" s="36"/>
      <c r="C8" s="37"/>
      <c r="D8" s="37"/>
      <c r="E8" s="37"/>
      <c r="F8" s="38"/>
      <c r="G8" s="40"/>
      <c r="H8" s="40"/>
      <c r="I8" s="40"/>
      <c r="J8" s="39"/>
    </row>
    <row r="9" spans="1:10" s="14" customFormat="1" ht="19.5" customHeight="1">
      <c r="A9" s="19" t="s">
        <v>242</v>
      </c>
      <c r="B9" s="20"/>
      <c r="C9" s="20"/>
      <c r="D9" s="20"/>
      <c r="E9" s="20"/>
      <c r="F9" s="16"/>
      <c r="I9" s="17"/>
      <c r="J9" s="17"/>
    </row>
    <row r="10" spans="5:10" s="14" customFormat="1" ht="12.75" customHeight="1">
      <c r="E10" s="18"/>
      <c r="F10" s="20"/>
      <c r="G10" s="21"/>
      <c r="H10" s="17"/>
      <c r="I10" s="17"/>
      <c r="J10" s="17"/>
    </row>
    <row r="11" spans="1:10" s="14" customFormat="1" ht="40.5" customHeight="1">
      <c r="A11" s="349" t="s">
        <v>22</v>
      </c>
      <c r="B11" s="350"/>
      <c r="C11" s="350"/>
      <c r="D11" s="350"/>
      <c r="E11" s="350"/>
      <c r="F11" s="350"/>
      <c r="G11" s="350"/>
      <c r="H11" s="350"/>
      <c r="I11" s="350"/>
      <c r="J11" s="350"/>
    </row>
    <row r="12" spans="1:10" s="14" customFormat="1" ht="16.5" customHeight="1">
      <c r="A12" s="33"/>
      <c r="B12" s="34"/>
      <c r="C12" s="34"/>
      <c r="D12" s="34"/>
      <c r="E12" s="34"/>
      <c r="F12" s="34"/>
      <c r="G12" s="34"/>
      <c r="H12" s="34"/>
      <c r="I12" s="34"/>
      <c r="J12" s="34"/>
    </row>
    <row r="13" spans="1:10" s="14" customFormat="1" ht="12.75" customHeight="1">
      <c r="A13" s="23" t="s">
        <v>12</v>
      </c>
      <c r="E13" s="18"/>
      <c r="F13" s="18"/>
      <c r="G13" s="18"/>
      <c r="H13" s="18"/>
      <c r="I13" s="18"/>
      <c r="J13" s="18"/>
    </row>
    <row r="14" spans="1:10" s="14" customFormat="1" ht="12.75" customHeight="1">
      <c r="A14" s="23"/>
      <c r="E14" s="18"/>
      <c r="F14" s="18"/>
      <c r="G14" s="18"/>
      <c r="H14" s="18"/>
      <c r="I14" s="18"/>
      <c r="J14" s="18"/>
    </row>
    <row r="15" spans="5:10" s="14" customFormat="1" ht="12.75" customHeight="1">
      <c r="E15" s="18"/>
      <c r="F15" s="18"/>
      <c r="G15" s="18"/>
      <c r="H15" s="18"/>
      <c r="I15" s="18"/>
      <c r="J15" s="18"/>
    </row>
    <row r="16" spans="6:10" ht="12.75">
      <c r="F16" s="18"/>
      <c r="G16" s="18"/>
      <c r="H16" s="18" t="s">
        <v>24</v>
      </c>
      <c r="I16" s="18"/>
      <c r="J16" s="18"/>
    </row>
    <row r="17" ht="12.75">
      <c r="H17" s="24" t="s">
        <v>23</v>
      </c>
    </row>
    <row r="23" spans="1:10" s="14" customFormat="1" ht="40.5" customHeight="1">
      <c r="A23" s="8"/>
      <c r="B23" s="8"/>
      <c r="C23" s="8"/>
      <c r="D23" s="8"/>
      <c r="E23" s="7"/>
      <c r="F23" s="7"/>
      <c r="G23" s="7"/>
      <c r="H23" s="7"/>
      <c r="I23" s="7"/>
      <c r="J23" s="7"/>
    </row>
    <row r="24" spans="1:10" s="14" customFormat="1" ht="16.5" customHeight="1">
      <c r="A24" s="8"/>
      <c r="B24" s="8"/>
      <c r="C24" s="8"/>
      <c r="D24" s="8"/>
      <c r="E24" s="7"/>
      <c r="F24" s="7"/>
      <c r="G24" s="7"/>
      <c r="H24" s="7"/>
      <c r="I24" s="7"/>
      <c r="J24" s="7"/>
    </row>
    <row r="25" spans="1:10" s="14" customFormat="1" ht="12.75" customHeight="1">
      <c r="A25" s="8"/>
      <c r="B25" s="8"/>
      <c r="C25" s="8"/>
      <c r="D25" s="8"/>
      <c r="E25" s="7"/>
      <c r="F25" s="7"/>
      <c r="G25" s="7"/>
      <c r="H25" s="7"/>
      <c r="I25" s="7"/>
      <c r="J25" s="7"/>
    </row>
    <row r="26" spans="1:10" s="14" customFormat="1" ht="12.75" customHeight="1">
      <c r="A26" s="8"/>
      <c r="B26" s="8"/>
      <c r="C26" s="8"/>
      <c r="D26" s="8"/>
      <c r="E26" s="7"/>
      <c r="F26" s="7"/>
      <c r="G26" s="7"/>
      <c r="H26" s="7"/>
      <c r="I26" s="7"/>
      <c r="J26" s="7"/>
    </row>
    <row r="27" spans="1:10" s="14" customFormat="1" ht="12.75" customHeight="1">
      <c r="A27" s="8"/>
      <c r="B27" s="8"/>
      <c r="C27" s="8"/>
      <c r="D27" s="8"/>
      <c r="E27" s="7"/>
      <c r="F27" s="7"/>
      <c r="G27" s="7"/>
      <c r="H27" s="7"/>
      <c r="I27" s="7"/>
      <c r="J27" s="7"/>
    </row>
  </sheetData>
  <sheetProtection/>
  <mergeCells count="5">
    <mergeCell ref="A1:J1"/>
    <mergeCell ref="A2:B2"/>
    <mergeCell ref="A3:B3"/>
    <mergeCell ref="F5:G5"/>
    <mergeCell ref="A11:J11"/>
  </mergeCells>
  <printOptions/>
  <pageMargins left="0.7" right="0.7" top="0.75" bottom="0.75" header="0.3" footer="0.3"/>
  <pageSetup fitToHeight="0" horizontalDpi="600" verticalDpi="600" orientation="landscape" paperSize="9" scale="83" r:id="rId1"/>
  <headerFooter alignWithMargins="0">
    <oddHeader>&amp;LZP/29/2018&amp;CFormularz asortymentowo-ilościowo-cenowo&amp;RZałącznik nr 2</oddHeader>
  </headerFooter>
</worksheet>
</file>

<file path=xl/worksheets/sheet33.xml><?xml version="1.0" encoding="utf-8"?>
<worksheet xmlns="http://schemas.openxmlformats.org/spreadsheetml/2006/main" xmlns:r="http://schemas.openxmlformats.org/officeDocument/2006/relationships">
  <dimension ref="A1:L27"/>
  <sheetViews>
    <sheetView view="pageBreakPreview" zoomScaleNormal="60" zoomScaleSheetLayoutView="100" workbookViewId="0" topLeftCell="A1">
      <selection activeCell="C14" sqref="C14"/>
    </sheetView>
  </sheetViews>
  <sheetFormatPr defaultColWidth="11.375" defaultRowHeight="12.75"/>
  <cols>
    <col min="1" max="1" width="8.25390625" style="8" customWidth="1"/>
    <col min="2" max="2" width="37.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44" t="s">
        <v>282</v>
      </c>
      <c r="B1" s="344"/>
      <c r="C1" s="344"/>
      <c r="D1" s="344"/>
      <c r="E1" s="344"/>
      <c r="F1" s="344"/>
      <c r="G1" s="344"/>
      <c r="H1" s="344"/>
      <c r="I1" s="344"/>
      <c r="J1" s="344"/>
    </row>
    <row r="2" spans="1:11" s="11" customFormat="1" ht="52.5" customHeight="1">
      <c r="A2" s="345" t="s">
        <v>0</v>
      </c>
      <c r="B2" s="345"/>
      <c r="C2" s="9" t="s">
        <v>6</v>
      </c>
      <c r="D2" s="9" t="s">
        <v>1</v>
      </c>
      <c r="E2" s="10" t="s">
        <v>7</v>
      </c>
      <c r="F2" s="9" t="s">
        <v>2</v>
      </c>
      <c r="G2" s="9" t="s">
        <v>8</v>
      </c>
      <c r="H2" s="9" t="s">
        <v>3</v>
      </c>
      <c r="I2" s="9" t="s">
        <v>9</v>
      </c>
      <c r="J2" s="9" t="s">
        <v>4</v>
      </c>
      <c r="K2" s="49" t="s">
        <v>26</v>
      </c>
    </row>
    <row r="3" spans="1:11" s="25" customFormat="1" ht="13.5" customHeight="1">
      <c r="A3" s="346" t="s">
        <v>13</v>
      </c>
      <c r="B3" s="347"/>
      <c r="C3" s="26" t="s">
        <v>14</v>
      </c>
      <c r="D3" s="27" t="s">
        <v>15</v>
      </c>
      <c r="E3" s="28" t="s">
        <v>16</v>
      </c>
      <c r="F3" s="28" t="s">
        <v>17</v>
      </c>
      <c r="G3" s="29" t="s">
        <v>18</v>
      </c>
      <c r="H3" s="30" t="s">
        <v>19</v>
      </c>
      <c r="I3" s="31" t="s">
        <v>20</v>
      </c>
      <c r="J3" s="32" t="s">
        <v>21</v>
      </c>
      <c r="K3" s="50">
        <v>10</v>
      </c>
    </row>
    <row r="4" spans="1:11" s="11" customFormat="1" ht="36">
      <c r="A4" s="63">
        <v>1</v>
      </c>
      <c r="B4" s="67" t="s">
        <v>72</v>
      </c>
      <c r="C4" s="64">
        <v>1000</v>
      </c>
      <c r="D4" s="12" t="s">
        <v>5</v>
      </c>
      <c r="E4" s="13"/>
      <c r="F4" s="52"/>
      <c r="G4" s="42">
        <f>ROUND(F4*(1+(I4/100)),2)</f>
        <v>0</v>
      </c>
      <c r="H4" s="43">
        <f>C4*F4</f>
        <v>0</v>
      </c>
      <c r="I4" s="219">
        <v>8</v>
      </c>
      <c r="J4" s="43">
        <f>H4+H4*I4/100</f>
        <v>0</v>
      </c>
      <c r="K4" s="51"/>
    </row>
    <row r="5" spans="1:11" s="11" customFormat="1" ht="36">
      <c r="A5" s="63">
        <v>2</v>
      </c>
      <c r="B5" s="67" t="s">
        <v>73</v>
      </c>
      <c r="C5" s="64">
        <v>2000</v>
      </c>
      <c r="D5" s="12" t="s">
        <v>5</v>
      </c>
      <c r="E5" s="13"/>
      <c r="F5" s="52"/>
      <c r="G5" s="42">
        <f>ROUND(F5*(1+(I5/100)),2)</f>
        <v>0</v>
      </c>
      <c r="H5" s="43">
        <f>C5*F5</f>
        <v>0</v>
      </c>
      <c r="I5" s="219">
        <v>8</v>
      </c>
      <c r="J5" s="43">
        <f>H5+H5*I5/100</f>
        <v>0</v>
      </c>
      <c r="K5" s="51"/>
    </row>
    <row r="6" spans="1:11" s="11" customFormat="1" ht="82.5" customHeight="1">
      <c r="A6" s="63">
        <v>3</v>
      </c>
      <c r="B6" s="333" t="s">
        <v>281</v>
      </c>
      <c r="C6" s="64">
        <v>1000</v>
      </c>
      <c r="D6" s="12" t="s">
        <v>5</v>
      </c>
      <c r="E6" s="13"/>
      <c r="F6" s="52"/>
      <c r="G6" s="42">
        <f>ROUND(F6*(1+(I6/100)),2)</f>
        <v>0</v>
      </c>
      <c r="H6" s="43">
        <f>C6*F6</f>
        <v>0</v>
      </c>
      <c r="I6" s="219">
        <v>8</v>
      </c>
      <c r="J6" s="43">
        <f>H6+H6*I6/100</f>
        <v>0</v>
      </c>
      <c r="K6" s="51"/>
    </row>
    <row r="7" spans="1:11" s="11" customFormat="1" ht="12.75">
      <c r="A7" s="3"/>
      <c r="B7" s="3"/>
      <c r="C7" s="4"/>
      <c r="D7" s="1"/>
      <c r="E7" s="5"/>
      <c r="F7" s="348" t="s">
        <v>11</v>
      </c>
      <c r="G7" s="348"/>
      <c r="H7" s="6">
        <f>SUM(H4:H6)</f>
        <v>0</v>
      </c>
      <c r="I7" s="5"/>
      <c r="J7" s="6">
        <f>SUM(J4:J6)</f>
        <v>0</v>
      </c>
      <c r="K7" s="46"/>
    </row>
    <row r="8" spans="1:11" s="11" customFormat="1" ht="19.5" customHeight="1">
      <c r="A8" s="14" t="s">
        <v>10</v>
      </c>
      <c r="B8" s="8"/>
      <c r="C8" s="8"/>
      <c r="D8" s="8"/>
      <c r="E8" s="7"/>
      <c r="F8" s="15"/>
      <c r="G8" s="22"/>
      <c r="H8" s="7"/>
      <c r="I8" s="7"/>
      <c r="J8" s="7"/>
      <c r="K8" s="8"/>
    </row>
    <row r="9" spans="1:11" s="11" customFormat="1" ht="12.75">
      <c r="A9" s="19" t="s">
        <v>242</v>
      </c>
      <c r="B9" s="20"/>
      <c r="C9" s="20"/>
      <c r="D9" s="20"/>
      <c r="E9" s="20"/>
      <c r="F9" s="16"/>
      <c r="G9" s="14"/>
      <c r="H9" s="14"/>
      <c r="I9" s="17"/>
      <c r="J9" s="17"/>
      <c r="K9" s="8"/>
    </row>
    <row r="10" spans="1:11" s="11" customFormat="1" ht="12.75">
      <c r="A10" s="14"/>
      <c r="B10" s="14"/>
      <c r="C10" s="14"/>
      <c r="D10" s="14"/>
      <c r="E10" s="18"/>
      <c r="F10" s="20"/>
      <c r="G10" s="21"/>
      <c r="H10" s="17"/>
      <c r="I10" s="17"/>
      <c r="J10" s="17"/>
      <c r="K10" s="8"/>
    </row>
    <row r="11" spans="1:12" s="2" customFormat="1" ht="12.75">
      <c r="A11" s="349" t="s">
        <v>22</v>
      </c>
      <c r="B11" s="349"/>
      <c r="C11" s="349"/>
      <c r="D11" s="349"/>
      <c r="E11" s="349"/>
      <c r="F11" s="349"/>
      <c r="G11" s="349"/>
      <c r="H11" s="349"/>
      <c r="I11" s="349"/>
      <c r="J11" s="349"/>
      <c r="K11" s="8"/>
      <c r="L11" s="8"/>
    </row>
    <row r="12" spans="1:10" ht="12.75">
      <c r="A12" s="33"/>
      <c r="B12" s="34"/>
      <c r="C12" s="34"/>
      <c r="D12" s="34"/>
      <c r="E12" s="34"/>
      <c r="F12" s="34"/>
      <c r="G12" s="34"/>
      <c r="H12" s="34"/>
      <c r="I12" s="34"/>
      <c r="J12" s="34"/>
    </row>
    <row r="13" spans="1:10" ht="12.75">
      <c r="A13" s="23" t="s">
        <v>12</v>
      </c>
      <c r="B13" s="14"/>
      <c r="C13" s="14"/>
      <c r="D13" s="14"/>
      <c r="E13" s="18"/>
      <c r="F13" s="18"/>
      <c r="G13" s="18"/>
      <c r="H13" s="18"/>
      <c r="I13" s="18"/>
      <c r="J13" s="18"/>
    </row>
    <row r="14" spans="1:10" ht="14.25" customHeight="1">
      <c r="A14" s="23"/>
      <c r="B14" s="14"/>
      <c r="C14" s="14"/>
      <c r="D14" s="14"/>
      <c r="E14" s="18"/>
      <c r="F14" s="18"/>
      <c r="G14" s="18"/>
      <c r="H14" s="18"/>
      <c r="I14" s="18"/>
      <c r="J14" s="18"/>
    </row>
    <row r="15" spans="5:11" s="14" customFormat="1" ht="19.5" customHeight="1">
      <c r="E15" s="18"/>
      <c r="F15" s="18"/>
      <c r="G15" s="18"/>
      <c r="H15" s="18"/>
      <c r="I15" s="18"/>
      <c r="J15" s="18"/>
      <c r="K15" s="8"/>
    </row>
    <row r="16" spans="1:11" s="14" customFormat="1" ht="12.75" customHeight="1">
      <c r="A16" s="8"/>
      <c r="B16" s="8"/>
      <c r="C16" s="8"/>
      <c r="D16" s="8"/>
      <c r="E16" s="7"/>
      <c r="F16" s="18"/>
      <c r="G16" s="18"/>
      <c r="H16" s="18" t="s">
        <v>24</v>
      </c>
      <c r="I16" s="18"/>
      <c r="J16" s="18"/>
      <c r="K16" s="8"/>
    </row>
    <row r="17" spans="1:11" s="14" customFormat="1" ht="40.5" customHeight="1">
      <c r="A17" s="8"/>
      <c r="B17" s="8"/>
      <c r="C17" s="8"/>
      <c r="D17" s="8"/>
      <c r="E17" s="7"/>
      <c r="F17" s="7"/>
      <c r="G17" s="7"/>
      <c r="H17" s="24" t="s">
        <v>23</v>
      </c>
      <c r="I17" s="7"/>
      <c r="J17" s="7"/>
      <c r="K17" s="8"/>
    </row>
    <row r="18" spans="1:11" s="14" customFormat="1" ht="16.5" customHeight="1">
      <c r="A18" s="8"/>
      <c r="B18" s="8"/>
      <c r="C18" s="8"/>
      <c r="D18" s="8"/>
      <c r="E18" s="7"/>
      <c r="F18" s="7"/>
      <c r="G18" s="7"/>
      <c r="H18" s="7"/>
      <c r="I18" s="7"/>
      <c r="J18" s="7"/>
      <c r="K18" s="8"/>
    </row>
    <row r="19" spans="1:11" s="14" customFormat="1" ht="12.75" customHeight="1">
      <c r="A19" s="8"/>
      <c r="B19" s="8"/>
      <c r="C19" s="8"/>
      <c r="D19" s="8"/>
      <c r="E19" s="7"/>
      <c r="F19" s="7"/>
      <c r="G19" s="7"/>
      <c r="H19" s="7"/>
      <c r="I19" s="7"/>
      <c r="J19" s="7"/>
      <c r="K19" s="8"/>
    </row>
    <row r="20" spans="1:11" s="14" customFormat="1" ht="12.75" customHeight="1">
      <c r="A20" s="8"/>
      <c r="B20" s="8"/>
      <c r="C20" s="8"/>
      <c r="D20" s="8"/>
      <c r="E20" s="7"/>
      <c r="F20" s="7"/>
      <c r="G20" s="7"/>
      <c r="H20" s="7"/>
      <c r="I20" s="7"/>
      <c r="J20" s="7"/>
      <c r="K20" s="8"/>
    </row>
    <row r="21" spans="1:10" s="14" customFormat="1" ht="12.75" customHeight="1">
      <c r="A21" s="8"/>
      <c r="B21" s="8"/>
      <c r="C21" s="8"/>
      <c r="D21" s="8"/>
      <c r="E21" s="7"/>
      <c r="F21" s="7"/>
      <c r="G21" s="7"/>
      <c r="H21" s="7"/>
      <c r="I21" s="7"/>
      <c r="J21" s="7"/>
    </row>
    <row r="22" ht="12.75">
      <c r="K22" s="14"/>
    </row>
    <row r="23" ht="12.75">
      <c r="K23" s="14"/>
    </row>
    <row r="24" ht="12.75">
      <c r="K24" s="14"/>
    </row>
    <row r="25" ht="12.75">
      <c r="K25" s="14"/>
    </row>
    <row r="26" ht="12.75">
      <c r="K26" s="14"/>
    </row>
    <row r="27" ht="12.75">
      <c r="K27" s="14"/>
    </row>
  </sheetData>
  <sheetProtection/>
  <mergeCells count="5">
    <mergeCell ref="A1:J1"/>
    <mergeCell ref="A2:B2"/>
    <mergeCell ref="A3:B3"/>
    <mergeCell ref="F7:G7"/>
    <mergeCell ref="A11:J11"/>
  </mergeCells>
  <printOptions/>
  <pageMargins left="0.7" right="0.7" top="0.75" bottom="0.75" header="0.3" footer="0.3"/>
  <pageSetup fitToHeight="0" horizontalDpi="600" verticalDpi="600" orientation="landscape" paperSize="9" scale="84" r:id="rId1"/>
  <headerFooter alignWithMargins="0">
    <oddHeader>&amp;LZP/29/2018&amp;CFormularz asortymentowo-ilościowo-cenowo&amp;RZałącznik nr 2</oddHeader>
  </headerFooter>
</worksheet>
</file>

<file path=xl/worksheets/sheet34.xml><?xml version="1.0" encoding="utf-8"?>
<worksheet xmlns="http://schemas.openxmlformats.org/spreadsheetml/2006/main" xmlns:r="http://schemas.openxmlformats.org/officeDocument/2006/relationships">
  <dimension ref="A1:K20"/>
  <sheetViews>
    <sheetView showGridLines="0" view="pageBreakPreview" zoomScale="80" zoomScaleNormal="60" zoomScaleSheetLayoutView="80" workbookViewId="0" topLeftCell="A1">
      <selection activeCell="N10" sqref="N10"/>
    </sheetView>
  </sheetViews>
  <sheetFormatPr defaultColWidth="11.875" defaultRowHeight="12.75" customHeight="1"/>
  <cols>
    <col min="1" max="1" width="3.00390625" style="134" customWidth="1"/>
    <col min="2" max="2" width="64.00390625" style="134" customWidth="1"/>
    <col min="3" max="3" width="11.00390625" style="134" customWidth="1"/>
    <col min="4" max="4" width="7.875" style="134" customWidth="1"/>
    <col min="5" max="5" width="12.75390625" style="134" customWidth="1"/>
    <col min="6" max="6" width="13.75390625" style="134" customWidth="1"/>
    <col min="7" max="7" width="11.875" style="134" customWidth="1"/>
    <col min="8" max="8" width="16.125" style="134" customWidth="1"/>
    <col min="9" max="9" width="5.75390625" style="134" customWidth="1"/>
    <col min="10" max="10" width="14.875" style="134" customWidth="1"/>
    <col min="11" max="11" width="19.375" style="134" customWidth="1"/>
    <col min="12" max="16384" width="11.875" style="134" customWidth="1"/>
  </cols>
  <sheetData>
    <row r="1" spans="1:11" ht="24" customHeight="1">
      <c r="A1" s="380" t="s">
        <v>310</v>
      </c>
      <c r="B1" s="381"/>
      <c r="C1" s="381"/>
      <c r="D1" s="381"/>
      <c r="E1" s="381"/>
      <c r="F1" s="381"/>
      <c r="G1" s="381"/>
      <c r="H1" s="381"/>
      <c r="I1" s="381"/>
      <c r="J1" s="381"/>
      <c r="K1" s="141"/>
    </row>
    <row r="2" spans="1:11" ht="35.25" customHeight="1">
      <c r="A2" s="376" t="s">
        <v>0</v>
      </c>
      <c r="B2" s="377"/>
      <c r="C2" s="140" t="s">
        <v>6</v>
      </c>
      <c r="D2" s="140" t="s">
        <v>1</v>
      </c>
      <c r="E2" s="140" t="s">
        <v>7</v>
      </c>
      <c r="F2" s="140" t="s">
        <v>2</v>
      </c>
      <c r="G2" s="140" t="s">
        <v>8</v>
      </c>
      <c r="H2" s="140" t="s">
        <v>3</v>
      </c>
      <c r="I2" s="140" t="s">
        <v>9</v>
      </c>
      <c r="J2" s="140" t="s">
        <v>4</v>
      </c>
      <c r="K2" s="140" t="s">
        <v>26</v>
      </c>
    </row>
    <row r="3" spans="1:11" ht="13.5" customHeight="1">
      <c r="A3" s="378" t="s">
        <v>13</v>
      </c>
      <c r="B3" s="379"/>
      <c r="C3" s="139" t="s">
        <v>14</v>
      </c>
      <c r="D3" s="139" t="s">
        <v>15</v>
      </c>
      <c r="E3" s="139" t="s">
        <v>16</v>
      </c>
      <c r="F3" s="139" t="s">
        <v>17</v>
      </c>
      <c r="G3" s="139" t="s">
        <v>18</v>
      </c>
      <c r="H3" s="139" t="s">
        <v>19</v>
      </c>
      <c r="I3" s="139" t="s">
        <v>20</v>
      </c>
      <c r="J3" s="139" t="s">
        <v>21</v>
      </c>
      <c r="K3" s="138">
        <v>10</v>
      </c>
    </row>
    <row r="4" spans="1:11" ht="217.5" customHeight="1" thickBot="1">
      <c r="A4" s="137">
        <v>1</v>
      </c>
      <c r="B4" s="142" t="s">
        <v>147</v>
      </c>
      <c r="C4" s="143">
        <v>30</v>
      </c>
      <c r="D4" s="144" t="s">
        <v>5</v>
      </c>
      <c r="E4" s="42"/>
      <c r="F4" s="52"/>
      <c r="G4" s="42">
        <f>F4*I4+F4</f>
        <v>0</v>
      </c>
      <c r="H4" s="42">
        <f>C4*F4</f>
        <v>0</v>
      </c>
      <c r="I4" s="274">
        <v>0.08</v>
      </c>
      <c r="J4" s="42">
        <f>I4*H4+H4</f>
        <v>0</v>
      </c>
      <c r="K4" s="42"/>
    </row>
    <row r="5" spans="1:11" s="283" customFormat="1" ht="13.5" customHeight="1" thickBot="1">
      <c r="A5" s="280"/>
      <c r="B5" s="280"/>
      <c r="C5" s="281"/>
      <c r="D5" s="281"/>
      <c r="E5" s="282"/>
      <c r="F5" s="382" t="s">
        <v>11</v>
      </c>
      <c r="G5" s="383"/>
      <c r="H5" s="287">
        <f>SUM(H4:H4)</f>
        <v>0</v>
      </c>
      <c r="I5" s="282"/>
      <c r="J5" s="287">
        <f>SUM(J4:J4)</f>
        <v>0</v>
      </c>
      <c r="K5" s="271"/>
    </row>
    <row r="7" spans="1:10" s="8" customFormat="1" ht="12.75">
      <c r="A7" s="14" t="s">
        <v>10</v>
      </c>
      <c r="E7" s="7"/>
      <c r="F7" s="15"/>
      <c r="G7" s="22"/>
      <c r="H7" s="7"/>
      <c r="I7" s="7"/>
      <c r="J7" s="7"/>
    </row>
    <row r="8" spans="1:11" s="14" customFormat="1" ht="19.5" customHeight="1">
      <c r="A8" s="19" t="s">
        <v>242</v>
      </c>
      <c r="B8" s="20"/>
      <c r="C8" s="20"/>
      <c r="D8" s="20"/>
      <c r="E8" s="20"/>
      <c r="F8" s="16"/>
      <c r="I8" s="17"/>
      <c r="J8" s="17"/>
      <c r="K8" s="8"/>
    </row>
    <row r="9" spans="5:11" s="14" customFormat="1" ht="12.75" customHeight="1">
      <c r="E9" s="18"/>
      <c r="F9" s="20"/>
      <c r="G9" s="21"/>
      <c r="H9" s="17"/>
      <c r="I9" s="17"/>
      <c r="J9" s="17"/>
      <c r="K9" s="8"/>
    </row>
    <row r="10" spans="1:11" s="14" customFormat="1" ht="40.5" customHeight="1">
      <c r="A10" s="349" t="s">
        <v>22</v>
      </c>
      <c r="B10" s="350"/>
      <c r="C10" s="350"/>
      <c r="D10" s="350"/>
      <c r="E10" s="350"/>
      <c r="F10" s="350"/>
      <c r="G10" s="350"/>
      <c r="H10" s="350"/>
      <c r="I10" s="350"/>
      <c r="J10" s="350"/>
      <c r="K10" s="8"/>
    </row>
    <row r="11" spans="1:11" s="14" customFormat="1" ht="12.75" customHeight="1">
      <c r="A11" s="23" t="s">
        <v>12</v>
      </c>
      <c r="E11" s="18"/>
      <c r="F11" s="18"/>
      <c r="G11" s="18"/>
      <c r="H11" s="18"/>
      <c r="I11" s="18"/>
      <c r="J11" s="18"/>
      <c r="K11" s="8"/>
    </row>
    <row r="12" spans="1:11" s="14" customFormat="1" ht="12.75" customHeight="1">
      <c r="A12" s="23"/>
      <c r="E12" s="18"/>
      <c r="F12" s="18"/>
      <c r="G12" s="18"/>
      <c r="H12" s="18"/>
      <c r="I12" s="18"/>
      <c r="J12" s="18"/>
      <c r="K12" s="8"/>
    </row>
    <row r="13" spans="5:11" s="14" customFormat="1" ht="12.75" customHeight="1">
      <c r="E13" s="18"/>
      <c r="F13" s="18"/>
      <c r="G13" s="18"/>
      <c r="H13" s="18"/>
      <c r="I13" s="18"/>
      <c r="J13" s="18"/>
      <c r="K13" s="8"/>
    </row>
    <row r="14" spans="5:10" s="8" customFormat="1" ht="12.75">
      <c r="E14" s="7"/>
      <c r="F14" s="18"/>
      <c r="G14" s="18"/>
      <c r="H14" s="18" t="s">
        <v>24</v>
      </c>
      <c r="I14" s="18"/>
      <c r="J14" s="18"/>
    </row>
    <row r="15" spans="5:10" s="8" customFormat="1" ht="12.75">
      <c r="E15" s="7"/>
      <c r="F15" s="7"/>
      <c r="G15" s="7"/>
      <c r="H15" s="24" t="s">
        <v>23</v>
      </c>
      <c r="I15" s="7"/>
      <c r="J15" s="7"/>
    </row>
    <row r="16" spans="5:10" s="8" customFormat="1" ht="12.75">
      <c r="E16" s="7"/>
      <c r="F16" s="7"/>
      <c r="G16" s="7"/>
      <c r="H16" s="7"/>
      <c r="I16" s="7"/>
      <c r="J16" s="7"/>
    </row>
    <row r="17" spans="5:10" s="8" customFormat="1" ht="12.75">
      <c r="E17" s="7"/>
      <c r="F17" s="7"/>
      <c r="G17" s="7"/>
      <c r="H17" s="7"/>
      <c r="I17" s="7"/>
      <c r="J17" s="7"/>
    </row>
    <row r="18" spans="5:10" s="8" customFormat="1" ht="12.75">
      <c r="E18" s="7"/>
      <c r="F18" s="7"/>
      <c r="G18" s="7"/>
      <c r="H18" s="7"/>
      <c r="I18" s="7"/>
      <c r="J18" s="7"/>
    </row>
    <row r="19" spans="5:11" s="8" customFormat="1" ht="12.75">
      <c r="E19" s="7"/>
      <c r="F19" s="7"/>
      <c r="G19" s="7"/>
      <c r="H19" s="7"/>
      <c r="I19" s="7"/>
      <c r="J19" s="7"/>
      <c r="K19" s="14"/>
    </row>
    <row r="20" spans="5:11" s="8" customFormat="1" ht="12.75">
      <c r="E20" s="7"/>
      <c r="F20" s="7"/>
      <c r="G20" s="7"/>
      <c r="H20" s="7"/>
      <c r="I20" s="7"/>
      <c r="J20" s="7"/>
      <c r="K20" s="14"/>
    </row>
  </sheetData>
  <sheetProtection/>
  <mergeCells count="5">
    <mergeCell ref="A1:J1"/>
    <mergeCell ref="A2:B2"/>
    <mergeCell ref="A3:B3"/>
    <mergeCell ref="F5:G5"/>
    <mergeCell ref="A10:J10"/>
  </mergeCells>
  <printOptions/>
  <pageMargins left="0.7" right="0.7" top="0.75" bottom="0.75" header="0.3" footer="0.3"/>
  <pageSetup horizontalDpi="300" verticalDpi="300" orientation="landscape" paperSize="9" scale="69" r:id="rId1"/>
  <headerFooter alignWithMargins="0">
    <oddHeader>&amp;LZP/29/2018&amp;CFormularz asortymentowo-ilościowo-cenowo&amp;RZałącznik nr 2</oddHeader>
  </headerFooter>
</worksheet>
</file>

<file path=xl/worksheets/sheet35.xml><?xml version="1.0" encoding="utf-8"?>
<worksheet xmlns="http://schemas.openxmlformats.org/spreadsheetml/2006/main" xmlns:r="http://schemas.openxmlformats.org/officeDocument/2006/relationships">
  <dimension ref="A1:K28"/>
  <sheetViews>
    <sheetView view="pageBreakPreview" zoomScale="80" zoomScaleNormal="80" zoomScaleSheetLayoutView="80" workbookViewId="0" topLeftCell="A1">
      <selection activeCell="A6" sqref="A6"/>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44" t="s">
        <v>285</v>
      </c>
      <c r="B1" s="344"/>
      <c r="C1" s="344"/>
      <c r="D1" s="344"/>
      <c r="E1" s="344"/>
      <c r="F1" s="344"/>
      <c r="G1" s="344"/>
      <c r="H1" s="344"/>
      <c r="I1" s="344"/>
      <c r="J1" s="344"/>
    </row>
    <row r="2" spans="1:11" s="11" customFormat="1" ht="52.5" customHeight="1">
      <c r="A2" s="345" t="s">
        <v>0</v>
      </c>
      <c r="B2" s="345"/>
      <c r="C2" s="9" t="s">
        <v>6</v>
      </c>
      <c r="D2" s="9" t="s">
        <v>1</v>
      </c>
      <c r="E2" s="10" t="s">
        <v>7</v>
      </c>
      <c r="F2" s="9" t="s">
        <v>2</v>
      </c>
      <c r="G2" s="9" t="s">
        <v>8</v>
      </c>
      <c r="H2" s="9" t="s">
        <v>3</v>
      </c>
      <c r="I2" s="9" t="s">
        <v>9</v>
      </c>
      <c r="J2" s="9" t="s">
        <v>4</v>
      </c>
      <c r="K2" s="49" t="s">
        <v>26</v>
      </c>
    </row>
    <row r="3" spans="1:11" s="25" customFormat="1" ht="13.5" customHeight="1">
      <c r="A3" s="346" t="s">
        <v>13</v>
      </c>
      <c r="B3" s="347"/>
      <c r="C3" s="26" t="s">
        <v>14</v>
      </c>
      <c r="D3" s="27" t="s">
        <v>15</v>
      </c>
      <c r="E3" s="28" t="s">
        <v>16</v>
      </c>
      <c r="F3" s="28" t="s">
        <v>17</v>
      </c>
      <c r="G3" s="29" t="s">
        <v>18</v>
      </c>
      <c r="H3" s="30" t="s">
        <v>19</v>
      </c>
      <c r="I3" s="31" t="s">
        <v>20</v>
      </c>
      <c r="J3" s="32" t="s">
        <v>21</v>
      </c>
      <c r="K3" s="50">
        <v>11</v>
      </c>
    </row>
    <row r="4" spans="1:11" s="11" customFormat="1" ht="141" customHeight="1">
      <c r="A4" s="44">
        <v>1</v>
      </c>
      <c r="B4" s="60" t="s">
        <v>286</v>
      </c>
      <c r="C4" s="61">
        <v>100</v>
      </c>
      <c r="D4" s="85" t="s">
        <v>116</v>
      </c>
      <c r="E4" s="13"/>
      <c r="F4" s="52"/>
      <c r="G4" s="42">
        <f>ROUND(F4*(1+(I4/100)),2)</f>
        <v>0</v>
      </c>
      <c r="H4" s="43">
        <f>C4*F4</f>
        <v>0</v>
      </c>
      <c r="I4" s="219">
        <v>8</v>
      </c>
      <c r="J4" s="43">
        <f>H4+H4*I4/100</f>
        <v>0</v>
      </c>
      <c r="K4" s="51"/>
    </row>
    <row r="5" spans="1:11" s="11" customFormat="1" ht="138" customHeight="1">
      <c r="A5" s="44">
        <v>2</v>
      </c>
      <c r="B5" s="60" t="s">
        <v>46</v>
      </c>
      <c r="C5" s="61">
        <v>200</v>
      </c>
      <c r="D5" s="12" t="s">
        <v>5</v>
      </c>
      <c r="E5" s="13"/>
      <c r="F5" s="52"/>
      <c r="G5" s="42">
        <f>ROUND(F5*(1+(I5/100)),2)</f>
        <v>0</v>
      </c>
      <c r="H5" s="43">
        <f>C5*F5</f>
        <v>0</v>
      </c>
      <c r="I5" s="219">
        <v>8</v>
      </c>
      <c r="J5" s="43">
        <f>H5+H5*I5/100</f>
        <v>0</v>
      </c>
      <c r="K5" s="51"/>
    </row>
    <row r="6" spans="1:11" s="2" customFormat="1" ht="12.75">
      <c r="A6" s="3"/>
      <c r="B6" s="3"/>
      <c r="C6" s="4"/>
      <c r="D6" s="1"/>
      <c r="E6" s="5"/>
      <c r="F6" s="348" t="s">
        <v>11</v>
      </c>
      <c r="G6" s="348"/>
      <c r="H6" s="6">
        <f>SUM(H4:H5)</f>
        <v>0</v>
      </c>
      <c r="I6" s="5"/>
      <c r="J6" s="6">
        <f>SUM(J4:J5)</f>
        <v>0</v>
      </c>
      <c r="K6" s="8"/>
    </row>
    <row r="7" spans="1:7" ht="12.75">
      <c r="A7" s="14" t="s">
        <v>10</v>
      </c>
      <c r="F7" s="15"/>
      <c r="G7" s="22"/>
    </row>
    <row r="8" spans="1:6" ht="12.75">
      <c r="A8" s="14"/>
      <c r="F8" s="15"/>
    </row>
    <row r="9" spans="1:10" ht="14.25" customHeight="1">
      <c r="A9" s="35"/>
      <c r="B9" s="36"/>
      <c r="C9" s="37"/>
      <c r="D9" s="37"/>
      <c r="E9" s="37"/>
      <c r="F9" s="38"/>
      <c r="G9" s="40"/>
      <c r="H9" s="40"/>
      <c r="I9" s="40"/>
      <c r="J9" s="39"/>
    </row>
    <row r="10" spans="1:11" s="14" customFormat="1" ht="19.5" customHeight="1">
      <c r="A10" s="19" t="s">
        <v>242</v>
      </c>
      <c r="B10" s="20"/>
      <c r="C10" s="20"/>
      <c r="D10" s="20"/>
      <c r="E10" s="20"/>
      <c r="F10" s="16"/>
      <c r="I10" s="17"/>
      <c r="J10" s="17"/>
      <c r="K10" s="8"/>
    </row>
    <row r="11" spans="5:11" s="14" customFormat="1" ht="12.75" customHeight="1">
      <c r="E11" s="18"/>
      <c r="F11" s="20"/>
      <c r="G11" s="21"/>
      <c r="H11" s="17"/>
      <c r="I11" s="17"/>
      <c r="J11" s="17"/>
      <c r="K11" s="8"/>
    </row>
    <row r="12" spans="1:11" s="14" customFormat="1" ht="40.5" customHeight="1">
      <c r="A12" s="349" t="s">
        <v>22</v>
      </c>
      <c r="B12" s="350"/>
      <c r="C12" s="350"/>
      <c r="D12" s="350"/>
      <c r="E12" s="350"/>
      <c r="F12" s="350"/>
      <c r="G12" s="350"/>
      <c r="H12" s="350"/>
      <c r="I12" s="350"/>
      <c r="J12" s="350"/>
      <c r="K12" s="8"/>
    </row>
    <row r="13" spans="1:11" s="14" customFormat="1" ht="16.5" customHeight="1">
      <c r="A13" s="33"/>
      <c r="B13" s="34"/>
      <c r="C13" s="34"/>
      <c r="D13" s="34"/>
      <c r="E13" s="34"/>
      <c r="F13" s="34"/>
      <c r="G13" s="34"/>
      <c r="H13" s="34"/>
      <c r="I13" s="34"/>
      <c r="J13" s="34"/>
      <c r="K13" s="8"/>
    </row>
    <row r="14" spans="1:11" s="14" customFormat="1" ht="12.75" customHeight="1">
      <c r="A14" s="23" t="s">
        <v>12</v>
      </c>
      <c r="E14" s="18"/>
      <c r="F14" s="18"/>
      <c r="G14" s="18"/>
      <c r="H14" s="18"/>
      <c r="I14" s="18"/>
      <c r="J14" s="18"/>
      <c r="K14" s="8"/>
    </row>
    <row r="15" spans="1:11" s="14" customFormat="1" ht="12.75" customHeight="1">
      <c r="A15" s="23"/>
      <c r="E15" s="18"/>
      <c r="F15" s="18"/>
      <c r="G15" s="18"/>
      <c r="H15" s="18"/>
      <c r="I15" s="18"/>
      <c r="J15" s="18"/>
      <c r="K15" s="8"/>
    </row>
    <row r="16" spans="5:11" s="14" customFormat="1" ht="12.75" customHeight="1">
      <c r="E16" s="18"/>
      <c r="F16" s="18"/>
      <c r="G16" s="18"/>
      <c r="H16" s="18"/>
      <c r="I16" s="18"/>
      <c r="J16" s="18"/>
      <c r="K16" s="8"/>
    </row>
    <row r="17" spans="6:10" ht="12.75">
      <c r="F17" s="18"/>
      <c r="G17" s="18"/>
      <c r="H17" s="18" t="s">
        <v>24</v>
      </c>
      <c r="I17" s="18"/>
      <c r="J17" s="18"/>
    </row>
    <row r="18" ht="12.75">
      <c r="H18" s="24" t="s">
        <v>23</v>
      </c>
    </row>
    <row r="22" ht="12.75">
      <c r="K22" s="14"/>
    </row>
    <row r="23" ht="12.75">
      <c r="K23" s="14"/>
    </row>
    <row r="24" ht="12.75">
      <c r="K24" s="14"/>
    </row>
    <row r="25" ht="12.75">
      <c r="K25" s="14"/>
    </row>
    <row r="26" ht="12.75">
      <c r="K26" s="14"/>
    </row>
    <row r="27" ht="12.75">
      <c r="K27" s="14"/>
    </row>
    <row r="28" ht="12.75">
      <c r="K28" s="14"/>
    </row>
  </sheetData>
  <sheetProtection/>
  <mergeCells count="5">
    <mergeCell ref="A1:J1"/>
    <mergeCell ref="A2:B2"/>
    <mergeCell ref="A3:B3"/>
    <mergeCell ref="F6:G6"/>
    <mergeCell ref="A12:J12"/>
  </mergeCells>
  <printOptions/>
  <pageMargins left="0.7" right="0.7" top="0.75" bottom="0.75" header="0.3" footer="0.3"/>
  <pageSetup fitToHeight="0" horizontalDpi="600" verticalDpi="600" orientation="landscape" paperSize="9" scale="87" r:id="rId1"/>
  <headerFooter alignWithMargins="0">
    <oddHeader>&amp;LZP/29/2018&amp;CFormularz asortymentowo-ilościowo-cenowo&amp;RZałącznik nr 2</oddHeader>
  </headerFooter>
</worksheet>
</file>

<file path=xl/worksheets/sheet36.xml><?xml version="1.0" encoding="utf-8"?>
<worksheet xmlns="http://schemas.openxmlformats.org/spreadsheetml/2006/main" xmlns:r="http://schemas.openxmlformats.org/officeDocument/2006/relationships">
  <dimension ref="A1:L30"/>
  <sheetViews>
    <sheetView view="pageBreakPreview" zoomScale="60" zoomScaleNormal="60" workbookViewId="0" topLeftCell="A1">
      <selection activeCell="M27" sqref="M27"/>
    </sheetView>
  </sheetViews>
  <sheetFormatPr defaultColWidth="11.375" defaultRowHeight="12.75"/>
  <cols>
    <col min="1" max="1" width="8.25390625" style="8" customWidth="1"/>
    <col min="2" max="2" width="37.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44" t="s">
        <v>288</v>
      </c>
      <c r="B1" s="344"/>
      <c r="C1" s="344"/>
      <c r="D1" s="344"/>
      <c r="E1" s="344"/>
      <c r="F1" s="344"/>
      <c r="G1" s="344"/>
      <c r="H1" s="344"/>
      <c r="I1" s="344"/>
      <c r="J1" s="344"/>
    </row>
    <row r="2" spans="1:11" s="11" customFormat="1" ht="52.5" customHeight="1">
      <c r="A2" s="345" t="s">
        <v>0</v>
      </c>
      <c r="B2" s="345"/>
      <c r="C2" s="9" t="s">
        <v>6</v>
      </c>
      <c r="D2" s="9" t="s">
        <v>1</v>
      </c>
      <c r="E2" s="10" t="s">
        <v>7</v>
      </c>
      <c r="F2" s="9" t="s">
        <v>2</v>
      </c>
      <c r="G2" s="9" t="s">
        <v>8</v>
      </c>
      <c r="H2" s="9" t="s">
        <v>3</v>
      </c>
      <c r="I2" s="9" t="s">
        <v>9</v>
      </c>
      <c r="J2" s="9" t="s">
        <v>4</v>
      </c>
      <c r="K2" s="49" t="s">
        <v>26</v>
      </c>
    </row>
    <row r="3" spans="1:11" s="25" customFormat="1" ht="13.5" customHeight="1">
      <c r="A3" s="346" t="s">
        <v>13</v>
      </c>
      <c r="B3" s="347"/>
      <c r="C3" s="26" t="s">
        <v>14</v>
      </c>
      <c r="D3" s="27" t="s">
        <v>15</v>
      </c>
      <c r="E3" s="28" t="s">
        <v>16</v>
      </c>
      <c r="F3" s="28" t="s">
        <v>17</v>
      </c>
      <c r="G3" s="29" t="s">
        <v>18</v>
      </c>
      <c r="H3" s="30" t="s">
        <v>19</v>
      </c>
      <c r="I3" s="31" t="s">
        <v>20</v>
      </c>
      <c r="J3" s="32" t="s">
        <v>21</v>
      </c>
      <c r="K3" s="50">
        <v>10</v>
      </c>
    </row>
    <row r="4" spans="1:11" s="11" customFormat="1" ht="45" customHeight="1">
      <c r="A4" s="63">
        <v>1</v>
      </c>
      <c r="B4" s="66" t="s">
        <v>76</v>
      </c>
      <c r="C4" s="64">
        <v>100</v>
      </c>
      <c r="D4" s="12" t="s">
        <v>5</v>
      </c>
      <c r="E4" s="13"/>
      <c r="F4" s="52"/>
      <c r="G4" s="42">
        <f>ROUND(F4*(1+(I4/100)),2)</f>
        <v>0</v>
      </c>
      <c r="H4" s="43">
        <f>C4*F4</f>
        <v>0</v>
      </c>
      <c r="I4" s="219">
        <v>8</v>
      </c>
      <c r="J4" s="43">
        <f>H4+H4*I4/100</f>
        <v>0</v>
      </c>
      <c r="K4" s="51"/>
    </row>
    <row r="5" spans="1:11" s="11" customFormat="1" ht="35.25" customHeight="1">
      <c r="A5" s="63">
        <v>2</v>
      </c>
      <c r="B5" s="66" t="s">
        <v>77</v>
      </c>
      <c r="C5" s="64">
        <v>100</v>
      </c>
      <c r="D5" s="12" t="s">
        <v>5</v>
      </c>
      <c r="E5" s="13"/>
      <c r="F5" s="52"/>
      <c r="G5" s="42">
        <f>ROUND(F5*(1+(I5/100)),2)</f>
        <v>0</v>
      </c>
      <c r="H5" s="43">
        <f>C5*F5</f>
        <v>0</v>
      </c>
      <c r="I5" s="219">
        <v>8</v>
      </c>
      <c r="J5" s="43">
        <f>H5+H5*I5/100</f>
        <v>0</v>
      </c>
      <c r="K5" s="51"/>
    </row>
    <row r="6" spans="1:11" s="11" customFormat="1" ht="42" customHeight="1">
      <c r="A6" s="63">
        <v>3</v>
      </c>
      <c r="B6" s="66" t="s">
        <v>78</v>
      </c>
      <c r="C6" s="64">
        <v>1000</v>
      </c>
      <c r="D6" s="12" t="s">
        <v>5</v>
      </c>
      <c r="E6" s="13"/>
      <c r="F6" s="52"/>
      <c r="G6" s="42">
        <f>ROUND(F6*(1+(I6/100)),2)</f>
        <v>0</v>
      </c>
      <c r="H6" s="43">
        <f>C6*F6</f>
        <v>0</v>
      </c>
      <c r="I6" s="219">
        <v>8</v>
      </c>
      <c r="J6" s="43">
        <f>H6+H6*I6/100</f>
        <v>0</v>
      </c>
      <c r="K6" s="51"/>
    </row>
    <row r="7" spans="1:11" s="11" customFormat="1" ht="33" customHeight="1">
      <c r="A7" s="63">
        <v>4</v>
      </c>
      <c r="B7" s="66" t="s">
        <v>79</v>
      </c>
      <c r="C7" s="64">
        <v>200</v>
      </c>
      <c r="D7" s="12" t="s">
        <v>5</v>
      </c>
      <c r="E7" s="13"/>
      <c r="F7" s="52"/>
      <c r="G7" s="42">
        <f>ROUND(F7*(1+(I7/100)),2)</f>
        <v>0</v>
      </c>
      <c r="H7" s="43">
        <f>C7*F7</f>
        <v>0</v>
      </c>
      <c r="I7" s="219">
        <v>8</v>
      </c>
      <c r="J7" s="43">
        <f>H7+H7*I7/100</f>
        <v>0</v>
      </c>
      <c r="K7" s="51"/>
    </row>
    <row r="8" spans="1:12" s="2" customFormat="1" ht="12.75">
      <c r="A8" s="3"/>
      <c r="B8" s="3"/>
      <c r="C8" s="4"/>
      <c r="D8" s="1"/>
      <c r="E8" s="5"/>
      <c r="F8" s="348" t="s">
        <v>11</v>
      </c>
      <c r="G8" s="348"/>
      <c r="H8" s="6">
        <f>SUM(H4:H7)</f>
        <v>0</v>
      </c>
      <c r="I8" s="5"/>
      <c r="J8" s="6">
        <f>SUM(J4:J7)</f>
        <v>0</v>
      </c>
      <c r="K8" s="46"/>
      <c r="L8" s="8"/>
    </row>
    <row r="9" spans="1:7" ht="12.75">
      <c r="A9" s="14" t="s">
        <v>10</v>
      </c>
      <c r="F9" s="15"/>
      <c r="G9" s="22"/>
    </row>
    <row r="10" spans="1:6" ht="12.75">
      <c r="A10" s="14"/>
      <c r="F10" s="15"/>
    </row>
    <row r="11" spans="1:10" ht="14.25" customHeight="1">
      <c r="A11" s="35"/>
      <c r="B11" s="36"/>
      <c r="C11" s="37"/>
      <c r="D11" s="37"/>
      <c r="E11" s="37"/>
      <c r="F11" s="38"/>
      <c r="G11" s="40"/>
      <c r="H11" s="40"/>
      <c r="I11" s="40"/>
      <c r="J11" s="39"/>
    </row>
    <row r="12" spans="1:11" s="14" customFormat="1" ht="19.5" customHeight="1">
      <c r="A12" s="19" t="s">
        <v>242</v>
      </c>
      <c r="B12" s="20"/>
      <c r="C12" s="20"/>
      <c r="D12" s="20"/>
      <c r="E12" s="20"/>
      <c r="F12" s="16"/>
      <c r="I12" s="17"/>
      <c r="J12" s="17"/>
      <c r="K12" s="8"/>
    </row>
    <row r="13" spans="5:11" s="14" customFormat="1" ht="12.75" customHeight="1">
      <c r="E13" s="18"/>
      <c r="F13" s="20"/>
      <c r="G13" s="21"/>
      <c r="H13" s="17"/>
      <c r="I13" s="17"/>
      <c r="J13" s="17"/>
      <c r="K13" s="8"/>
    </row>
    <row r="14" spans="1:11" s="14" customFormat="1" ht="40.5" customHeight="1">
      <c r="A14" s="349" t="s">
        <v>22</v>
      </c>
      <c r="B14" s="349"/>
      <c r="C14" s="349"/>
      <c r="D14" s="349"/>
      <c r="E14" s="349"/>
      <c r="F14" s="349"/>
      <c r="G14" s="349"/>
      <c r="H14" s="349"/>
      <c r="I14" s="349"/>
      <c r="J14" s="349"/>
      <c r="K14" s="8"/>
    </row>
    <row r="15" spans="1:11" s="14" customFormat="1" ht="16.5" customHeight="1">
      <c r="A15" s="33"/>
      <c r="B15" s="34"/>
      <c r="C15" s="34"/>
      <c r="D15" s="34"/>
      <c r="E15" s="34"/>
      <c r="F15" s="34"/>
      <c r="G15" s="34"/>
      <c r="H15" s="34"/>
      <c r="I15" s="34"/>
      <c r="J15" s="34"/>
      <c r="K15" s="8"/>
    </row>
    <row r="16" spans="1:11" s="14" customFormat="1" ht="12.75" customHeight="1">
      <c r="A16" s="23" t="s">
        <v>12</v>
      </c>
      <c r="E16" s="18"/>
      <c r="F16" s="18"/>
      <c r="G16" s="18"/>
      <c r="H16" s="18"/>
      <c r="I16" s="18"/>
      <c r="J16" s="18"/>
      <c r="K16" s="8"/>
    </row>
    <row r="17" spans="1:11" s="14" customFormat="1" ht="12.75" customHeight="1">
      <c r="A17" s="23"/>
      <c r="E17" s="18"/>
      <c r="F17" s="18"/>
      <c r="G17" s="18"/>
      <c r="H17" s="18"/>
      <c r="I17" s="18"/>
      <c r="J17" s="18"/>
      <c r="K17" s="8"/>
    </row>
    <row r="18" spans="5:11" s="14" customFormat="1" ht="12.75" customHeight="1">
      <c r="E18" s="18"/>
      <c r="F18" s="18"/>
      <c r="G18" s="18"/>
      <c r="H18" s="18"/>
      <c r="I18" s="18"/>
      <c r="J18" s="18"/>
      <c r="K18" s="8"/>
    </row>
    <row r="19" spans="6:10" ht="12.75">
      <c r="F19" s="18"/>
      <c r="G19" s="18"/>
      <c r="H19" s="18" t="s">
        <v>24</v>
      </c>
      <c r="I19" s="18"/>
      <c r="J19" s="18"/>
    </row>
    <row r="20" ht="12.75">
      <c r="H20" s="24" t="s">
        <v>23</v>
      </c>
    </row>
    <row r="24" ht="12.75">
      <c r="K24" s="14"/>
    </row>
    <row r="25" ht="12.75">
      <c r="K25" s="14"/>
    </row>
    <row r="26" ht="12.75">
      <c r="K26" s="14"/>
    </row>
    <row r="27" ht="12.75">
      <c r="K27" s="14"/>
    </row>
    <row r="28" ht="12.75">
      <c r="K28" s="14"/>
    </row>
    <row r="29" ht="12.75">
      <c r="K29" s="14"/>
    </row>
    <row r="30" ht="12.75">
      <c r="K30" s="14"/>
    </row>
  </sheetData>
  <sheetProtection/>
  <mergeCells count="5">
    <mergeCell ref="A1:J1"/>
    <mergeCell ref="A2:B2"/>
    <mergeCell ref="A3:B3"/>
    <mergeCell ref="F8:G8"/>
    <mergeCell ref="A14:J14"/>
  </mergeCells>
  <printOptions/>
  <pageMargins left="0.7" right="0.7" top="0.75" bottom="0.75" header="0.3" footer="0.3"/>
  <pageSetup fitToHeight="0" horizontalDpi="600" verticalDpi="600" orientation="landscape" paperSize="9" scale="84" r:id="rId1"/>
  <headerFooter alignWithMargins="0">
    <oddHeader>&amp;LZP/29/2018&amp;CFormularz asortymentowo-ilościowo-cenowo&amp;RZałącznik nr 2</oddHeader>
  </headerFooter>
</worksheet>
</file>

<file path=xl/worksheets/sheet37.xml><?xml version="1.0" encoding="utf-8"?>
<worksheet xmlns="http://schemas.openxmlformats.org/spreadsheetml/2006/main" xmlns:r="http://schemas.openxmlformats.org/officeDocument/2006/relationships">
  <dimension ref="A1:K27"/>
  <sheetViews>
    <sheetView view="pageBreakPreview" zoomScale="96" zoomScaleNormal="75" zoomScaleSheetLayoutView="96" zoomScalePageLayoutView="70" workbookViewId="0" topLeftCell="A1">
      <selection activeCell="A12" sqref="A12"/>
    </sheetView>
  </sheetViews>
  <sheetFormatPr defaultColWidth="11.375" defaultRowHeight="12.75"/>
  <cols>
    <col min="1" max="1" width="8.25390625" style="8" customWidth="1"/>
    <col min="2" max="2" width="39.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44" t="s">
        <v>307</v>
      </c>
      <c r="B1" s="344"/>
      <c r="C1" s="344"/>
      <c r="D1" s="344"/>
      <c r="E1" s="344"/>
      <c r="F1" s="344"/>
      <c r="G1" s="344"/>
      <c r="H1" s="344"/>
      <c r="I1" s="344"/>
      <c r="J1" s="344"/>
    </row>
    <row r="2" spans="1:11" s="11" customFormat="1" ht="52.5" customHeight="1">
      <c r="A2" s="345" t="s">
        <v>0</v>
      </c>
      <c r="B2" s="345"/>
      <c r="C2" s="9" t="s">
        <v>6</v>
      </c>
      <c r="D2" s="9" t="s">
        <v>1</v>
      </c>
      <c r="E2" s="10" t="s">
        <v>7</v>
      </c>
      <c r="F2" s="9" t="s">
        <v>2</v>
      </c>
      <c r="G2" s="9" t="s">
        <v>8</v>
      </c>
      <c r="H2" s="9" t="s">
        <v>3</v>
      </c>
      <c r="I2" s="9" t="s">
        <v>9</v>
      </c>
      <c r="J2" s="9" t="s">
        <v>4</v>
      </c>
      <c r="K2" s="49" t="s">
        <v>26</v>
      </c>
    </row>
    <row r="3" spans="1:11" s="25" customFormat="1" ht="13.5" customHeight="1">
      <c r="A3" s="346" t="s">
        <v>13</v>
      </c>
      <c r="B3" s="347"/>
      <c r="C3" s="26" t="s">
        <v>14</v>
      </c>
      <c r="D3" s="27" t="s">
        <v>15</v>
      </c>
      <c r="E3" s="28" t="s">
        <v>16</v>
      </c>
      <c r="F3" s="28" t="s">
        <v>17</v>
      </c>
      <c r="G3" s="29" t="s">
        <v>18</v>
      </c>
      <c r="H3" s="30" t="s">
        <v>19</v>
      </c>
      <c r="I3" s="31">
        <v>8</v>
      </c>
      <c r="J3" s="32" t="s">
        <v>21</v>
      </c>
      <c r="K3" s="50">
        <v>11</v>
      </c>
    </row>
    <row r="4" spans="1:11" s="25" customFormat="1" ht="38.25">
      <c r="A4" s="68">
        <v>1</v>
      </c>
      <c r="B4" s="74" t="s">
        <v>176</v>
      </c>
      <c r="C4" s="72">
        <v>1600</v>
      </c>
      <c r="D4" s="12" t="s">
        <v>5</v>
      </c>
      <c r="E4" s="13"/>
      <c r="F4" s="52"/>
      <c r="G4" s="42">
        <f>ROUND(F4*(1+(I4/100)),2)</f>
        <v>0</v>
      </c>
      <c r="H4" s="43">
        <f>C4*F4</f>
        <v>0</v>
      </c>
      <c r="I4" s="219">
        <v>8</v>
      </c>
      <c r="J4" s="43">
        <f>H4+H4*I4/100</f>
        <v>0</v>
      </c>
      <c r="K4" s="51"/>
    </row>
    <row r="5" spans="1:11" s="25" customFormat="1" ht="12.75">
      <c r="A5" s="3"/>
      <c r="B5" s="3"/>
      <c r="C5" s="4"/>
      <c r="D5" s="1"/>
      <c r="E5" s="5"/>
      <c r="F5" s="348" t="s">
        <v>11</v>
      </c>
      <c r="G5" s="348"/>
      <c r="H5" s="6">
        <f>SUM(H4:H4)</f>
        <v>0</v>
      </c>
      <c r="I5" s="5"/>
      <c r="J5" s="6">
        <f>SUM(J4:J4)</f>
        <v>0</v>
      </c>
      <c r="K5" s="8"/>
    </row>
    <row r="6" spans="1:7" ht="12.75">
      <c r="A6" s="14" t="s">
        <v>10</v>
      </c>
      <c r="F6" s="15"/>
      <c r="G6" s="22"/>
    </row>
    <row r="7" spans="1:6" ht="12.75">
      <c r="A7" s="14"/>
      <c r="F7" s="15"/>
    </row>
    <row r="8" spans="1:10" ht="14.25" customHeight="1">
      <c r="A8" s="35"/>
      <c r="B8" s="36"/>
      <c r="C8" s="37"/>
      <c r="D8" s="37"/>
      <c r="E8" s="37"/>
      <c r="F8" s="38"/>
      <c r="G8" s="40"/>
      <c r="H8" s="40"/>
      <c r="I8" s="40"/>
      <c r="J8" s="39"/>
    </row>
    <row r="9" spans="1:10" s="14" customFormat="1" ht="19.5" customHeight="1">
      <c r="A9" s="19" t="s">
        <v>242</v>
      </c>
      <c r="B9" s="20"/>
      <c r="C9" s="20"/>
      <c r="D9" s="20"/>
      <c r="E9" s="20"/>
      <c r="F9" s="16"/>
      <c r="I9" s="17"/>
      <c r="J9" s="17"/>
    </row>
    <row r="10" spans="5:10" s="14" customFormat="1" ht="12.75" customHeight="1">
      <c r="E10" s="18"/>
      <c r="F10" s="20"/>
      <c r="G10" s="21"/>
      <c r="H10" s="17"/>
      <c r="I10" s="17"/>
      <c r="J10" s="17"/>
    </row>
    <row r="11" spans="1:10" s="14" customFormat="1" ht="40.5" customHeight="1">
      <c r="A11" s="349" t="s">
        <v>22</v>
      </c>
      <c r="B11" s="350"/>
      <c r="C11" s="350"/>
      <c r="D11" s="350"/>
      <c r="E11" s="350"/>
      <c r="F11" s="350"/>
      <c r="G11" s="350"/>
      <c r="H11" s="350"/>
      <c r="I11" s="350"/>
      <c r="J11" s="350"/>
    </row>
    <row r="12" spans="1:10" s="14" customFormat="1" ht="16.5" customHeight="1">
      <c r="A12" s="33"/>
      <c r="B12" s="34"/>
      <c r="C12" s="34"/>
      <c r="D12" s="34"/>
      <c r="E12" s="34"/>
      <c r="F12" s="34"/>
      <c r="G12" s="34"/>
      <c r="H12" s="34"/>
      <c r="I12" s="34"/>
      <c r="J12" s="34"/>
    </row>
    <row r="13" spans="1:10" s="14" customFormat="1" ht="12.75" customHeight="1">
      <c r="A13" s="23" t="s">
        <v>12</v>
      </c>
      <c r="E13" s="18"/>
      <c r="F13" s="18"/>
      <c r="G13" s="18"/>
      <c r="H13" s="18"/>
      <c r="I13" s="18"/>
      <c r="J13" s="18"/>
    </row>
    <row r="14" spans="1:10" s="14" customFormat="1" ht="12.75" customHeight="1">
      <c r="A14" s="23"/>
      <c r="E14" s="18"/>
      <c r="F14" s="18"/>
      <c r="G14" s="18"/>
      <c r="H14" s="18"/>
      <c r="I14" s="18"/>
      <c r="J14" s="18"/>
    </row>
    <row r="15" spans="5:10" s="14" customFormat="1" ht="12.75" customHeight="1">
      <c r="E15" s="18"/>
      <c r="F15" s="18"/>
      <c r="G15" s="18"/>
      <c r="H15" s="18"/>
      <c r="I15" s="18"/>
      <c r="J15" s="18"/>
    </row>
    <row r="16" spans="6:10" ht="12.75">
      <c r="F16" s="18"/>
      <c r="G16" s="18"/>
      <c r="H16" s="18" t="s">
        <v>24</v>
      </c>
      <c r="I16" s="18"/>
      <c r="J16" s="18"/>
    </row>
    <row r="17" ht="12.75">
      <c r="H17" s="24" t="s">
        <v>23</v>
      </c>
    </row>
    <row r="23" spans="1:10" s="14" customFormat="1" ht="40.5" customHeight="1">
      <c r="A23" s="8"/>
      <c r="B23" s="8"/>
      <c r="C23" s="8"/>
      <c r="D23" s="8"/>
      <c r="E23" s="7"/>
      <c r="F23" s="7"/>
      <c r="G23" s="7"/>
      <c r="H23" s="7"/>
      <c r="I23" s="7"/>
      <c r="J23" s="7"/>
    </row>
    <row r="24" spans="1:10" s="14" customFormat="1" ht="16.5" customHeight="1">
      <c r="A24" s="8"/>
      <c r="B24" s="8"/>
      <c r="C24" s="8"/>
      <c r="D24" s="8"/>
      <c r="E24" s="7"/>
      <c r="F24" s="7"/>
      <c r="G24" s="7"/>
      <c r="H24" s="7"/>
      <c r="I24" s="7"/>
      <c r="J24" s="7"/>
    </row>
    <row r="25" spans="1:10" s="14" customFormat="1" ht="12.75" customHeight="1">
      <c r="A25" s="8"/>
      <c r="B25" s="8"/>
      <c r="C25" s="8"/>
      <c r="D25" s="8"/>
      <c r="E25" s="7"/>
      <c r="F25" s="7"/>
      <c r="G25" s="7"/>
      <c r="H25" s="7"/>
      <c r="I25" s="7"/>
      <c r="J25" s="7"/>
    </row>
    <row r="26" spans="1:10" s="14" customFormat="1" ht="12.75" customHeight="1">
      <c r="A26" s="8"/>
      <c r="B26" s="8"/>
      <c r="C26" s="8"/>
      <c r="D26" s="8"/>
      <c r="E26" s="7"/>
      <c r="F26" s="7"/>
      <c r="G26" s="7"/>
      <c r="H26" s="7"/>
      <c r="I26" s="7"/>
      <c r="J26" s="7"/>
    </row>
    <row r="27" spans="1:10" s="14" customFormat="1" ht="12.75" customHeight="1">
      <c r="A27" s="8"/>
      <c r="B27" s="8"/>
      <c r="C27" s="8"/>
      <c r="D27" s="8"/>
      <c r="E27" s="7"/>
      <c r="F27" s="7"/>
      <c r="G27" s="7"/>
      <c r="H27" s="7"/>
      <c r="I27" s="7"/>
      <c r="J27" s="7"/>
    </row>
  </sheetData>
  <sheetProtection/>
  <mergeCells count="5">
    <mergeCell ref="A1:J1"/>
    <mergeCell ref="A2:B2"/>
    <mergeCell ref="A3:B3"/>
    <mergeCell ref="F5:G5"/>
    <mergeCell ref="A11:J11"/>
  </mergeCells>
  <printOptions/>
  <pageMargins left="0.7" right="0.7" top="0.75" bottom="0.75" header="0.3" footer="0.3"/>
  <pageSetup fitToHeight="0" horizontalDpi="600" verticalDpi="600" orientation="landscape" paperSize="9" scale="83" r:id="rId1"/>
  <headerFooter alignWithMargins="0">
    <oddHeader>&amp;LZP/29/2018&amp;CFormularz asortymentowo-ilościowo-cenowo&amp;RZałącznik nr 2</oddHeader>
  </headerFooter>
</worksheet>
</file>

<file path=xl/worksheets/sheet38.xml><?xml version="1.0" encoding="utf-8"?>
<worksheet xmlns="http://schemas.openxmlformats.org/spreadsheetml/2006/main" xmlns:r="http://schemas.openxmlformats.org/officeDocument/2006/relationships">
  <dimension ref="A1:K20"/>
  <sheetViews>
    <sheetView showGridLines="0" view="pageBreakPreview" zoomScale="80" zoomScaleNormal="60" zoomScaleSheetLayoutView="80" workbookViewId="0" topLeftCell="A1">
      <selection activeCell="A4" sqref="A4"/>
    </sheetView>
  </sheetViews>
  <sheetFormatPr defaultColWidth="11.875" defaultRowHeight="12.75" customHeight="1"/>
  <cols>
    <col min="1" max="1" width="3.00390625" style="134" customWidth="1"/>
    <col min="2" max="2" width="77.375" style="134" customWidth="1"/>
    <col min="3" max="3" width="11.00390625" style="134" customWidth="1"/>
    <col min="4" max="4" width="7.875" style="134" customWidth="1"/>
    <col min="5" max="5" width="12.75390625" style="134" customWidth="1"/>
    <col min="6" max="6" width="13.75390625" style="134" customWidth="1"/>
    <col min="7" max="7" width="11.875" style="134" customWidth="1"/>
    <col min="8" max="8" width="16.125" style="134" customWidth="1"/>
    <col min="9" max="9" width="5.75390625" style="134" customWidth="1"/>
    <col min="10" max="10" width="14.875" style="134" customWidth="1"/>
    <col min="11" max="11" width="19.375" style="134" customWidth="1"/>
    <col min="12" max="16384" width="11.875" style="134" customWidth="1"/>
  </cols>
  <sheetData>
    <row r="1" spans="1:11" ht="24" customHeight="1">
      <c r="A1" s="380" t="s">
        <v>311</v>
      </c>
      <c r="B1" s="381"/>
      <c r="C1" s="381"/>
      <c r="D1" s="381"/>
      <c r="E1" s="381"/>
      <c r="F1" s="381"/>
      <c r="G1" s="381"/>
      <c r="H1" s="381"/>
      <c r="I1" s="381"/>
      <c r="J1" s="381"/>
      <c r="K1" s="141"/>
    </row>
    <row r="2" spans="1:11" ht="35.25" customHeight="1">
      <c r="A2" s="376" t="s">
        <v>0</v>
      </c>
      <c r="B2" s="377"/>
      <c r="C2" s="140" t="s">
        <v>6</v>
      </c>
      <c r="D2" s="140" t="s">
        <v>1</v>
      </c>
      <c r="E2" s="140" t="s">
        <v>7</v>
      </c>
      <c r="F2" s="140" t="s">
        <v>2</v>
      </c>
      <c r="G2" s="140" t="s">
        <v>8</v>
      </c>
      <c r="H2" s="140" t="s">
        <v>3</v>
      </c>
      <c r="I2" s="140" t="s">
        <v>9</v>
      </c>
      <c r="J2" s="140" t="s">
        <v>4</v>
      </c>
      <c r="K2" s="140" t="s">
        <v>26</v>
      </c>
    </row>
    <row r="3" spans="1:11" ht="13.5" customHeight="1">
      <c r="A3" s="378" t="s">
        <v>13</v>
      </c>
      <c r="B3" s="379"/>
      <c r="C3" s="139" t="s">
        <v>14</v>
      </c>
      <c r="D3" s="139" t="s">
        <v>15</v>
      </c>
      <c r="E3" s="139" t="s">
        <v>16</v>
      </c>
      <c r="F3" s="139" t="s">
        <v>17</v>
      </c>
      <c r="G3" s="139" t="s">
        <v>18</v>
      </c>
      <c r="H3" s="139" t="s">
        <v>19</v>
      </c>
      <c r="I3" s="139" t="s">
        <v>20</v>
      </c>
      <c r="J3" s="139" t="s">
        <v>21</v>
      </c>
      <c r="K3" s="138">
        <v>10</v>
      </c>
    </row>
    <row r="4" spans="1:11" ht="157.5" customHeight="1" thickBot="1">
      <c r="A4" s="137">
        <v>1</v>
      </c>
      <c r="B4" s="142" t="s">
        <v>148</v>
      </c>
      <c r="C4" s="143">
        <v>10</v>
      </c>
      <c r="D4" s="144" t="s">
        <v>5</v>
      </c>
      <c r="E4" s="42"/>
      <c r="F4" s="52"/>
      <c r="G4" s="42">
        <f>F4*I4+F4</f>
        <v>0</v>
      </c>
      <c r="H4" s="42">
        <f>C4*F4</f>
        <v>0</v>
      </c>
      <c r="I4" s="274">
        <v>0.08</v>
      </c>
      <c r="J4" s="42">
        <f>I4*H4+H4</f>
        <v>0</v>
      </c>
      <c r="K4" s="42"/>
    </row>
    <row r="5" spans="1:11" s="283" customFormat="1" ht="13.5" customHeight="1" thickBot="1">
      <c r="A5" s="280"/>
      <c r="B5" s="280"/>
      <c r="C5" s="281"/>
      <c r="D5" s="281"/>
      <c r="E5" s="282"/>
      <c r="F5" s="382" t="s">
        <v>11</v>
      </c>
      <c r="G5" s="383"/>
      <c r="H5" s="287">
        <f>SUM(H4:H4)</f>
        <v>0</v>
      </c>
      <c r="I5" s="282"/>
      <c r="J5" s="287">
        <f>SUM(J4:J4)</f>
        <v>0</v>
      </c>
      <c r="K5" s="271"/>
    </row>
    <row r="7" spans="1:10" s="8" customFormat="1" ht="12.75">
      <c r="A7" s="14" t="s">
        <v>10</v>
      </c>
      <c r="E7" s="7"/>
      <c r="F7" s="15"/>
      <c r="G7" s="22"/>
      <c r="H7" s="7"/>
      <c r="I7" s="7"/>
      <c r="J7" s="7"/>
    </row>
    <row r="8" spans="1:11" s="14" customFormat="1" ht="19.5" customHeight="1">
      <c r="A8" s="19" t="s">
        <v>242</v>
      </c>
      <c r="B8" s="20"/>
      <c r="C8" s="20"/>
      <c r="D8" s="20"/>
      <c r="E8" s="20"/>
      <c r="F8" s="16"/>
      <c r="I8" s="17"/>
      <c r="J8" s="17"/>
      <c r="K8" s="8"/>
    </row>
    <row r="9" spans="5:11" s="14" customFormat="1" ht="12.75" customHeight="1">
      <c r="E9" s="18"/>
      <c r="F9" s="20"/>
      <c r="G9" s="21"/>
      <c r="H9" s="17"/>
      <c r="I9" s="17"/>
      <c r="J9" s="17"/>
      <c r="K9" s="8"/>
    </row>
    <row r="10" spans="1:11" s="14" customFormat="1" ht="40.5" customHeight="1">
      <c r="A10" s="349" t="s">
        <v>22</v>
      </c>
      <c r="B10" s="350"/>
      <c r="C10" s="350"/>
      <c r="D10" s="350"/>
      <c r="E10" s="350"/>
      <c r="F10" s="350"/>
      <c r="G10" s="350"/>
      <c r="H10" s="350"/>
      <c r="I10" s="350"/>
      <c r="J10" s="350"/>
      <c r="K10" s="8"/>
    </row>
    <row r="11" spans="1:11" s="14" customFormat="1" ht="12.75" customHeight="1">
      <c r="A11" s="23" t="s">
        <v>12</v>
      </c>
      <c r="E11" s="18"/>
      <c r="F11" s="18"/>
      <c r="G11" s="18"/>
      <c r="H11" s="18"/>
      <c r="I11" s="18"/>
      <c r="J11" s="18"/>
      <c r="K11" s="8"/>
    </row>
    <row r="12" spans="1:11" s="14" customFormat="1" ht="12.75" customHeight="1">
      <c r="A12" s="23"/>
      <c r="E12" s="18"/>
      <c r="F12" s="18"/>
      <c r="G12" s="18"/>
      <c r="H12" s="18"/>
      <c r="I12" s="18"/>
      <c r="J12" s="18"/>
      <c r="K12" s="8"/>
    </row>
    <row r="13" spans="5:11" s="14" customFormat="1" ht="12.75" customHeight="1">
      <c r="E13" s="18"/>
      <c r="F13" s="18"/>
      <c r="G13" s="18"/>
      <c r="H13" s="18"/>
      <c r="I13" s="18"/>
      <c r="J13" s="18"/>
      <c r="K13" s="8"/>
    </row>
    <row r="14" spans="5:10" s="8" customFormat="1" ht="12.75">
      <c r="E14" s="7"/>
      <c r="F14" s="18"/>
      <c r="G14" s="18"/>
      <c r="H14" s="18" t="s">
        <v>24</v>
      </c>
      <c r="I14" s="18"/>
      <c r="J14" s="18"/>
    </row>
    <row r="15" spans="5:10" s="8" customFormat="1" ht="12.75">
      <c r="E15" s="7"/>
      <c r="F15" s="7"/>
      <c r="G15" s="7"/>
      <c r="H15" s="24" t="s">
        <v>23</v>
      </c>
      <c r="I15" s="7"/>
      <c r="J15" s="7"/>
    </row>
    <row r="16" spans="5:10" s="8" customFormat="1" ht="12.75">
      <c r="E16" s="7"/>
      <c r="F16" s="7"/>
      <c r="G16" s="7"/>
      <c r="H16" s="7"/>
      <c r="I16" s="7"/>
      <c r="J16" s="7"/>
    </row>
    <row r="17" spans="5:10" s="8" customFormat="1" ht="12.75">
      <c r="E17" s="7"/>
      <c r="F17" s="7"/>
      <c r="G17" s="7"/>
      <c r="H17" s="7"/>
      <c r="I17" s="7"/>
      <c r="J17" s="7"/>
    </row>
    <row r="18" spans="5:10" s="8" customFormat="1" ht="12.75">
      <c r="E18" s="7"/>
      <c r="F18" s="7"/>
      <c r="G18" s="7"/>
      <c r="H18" s="7"/>
      <c r="I18" s="7"/>
      <c r="J18" s="7"/>
    </row>
    <row r="19" spans="5:11" s="8" customFormat="1" ht="12.75">
      <c r="E19" s="7"/>
      <c r="F19" s="7"/>
      <c r="G19" s="7"/>
      <c r="H19" s="7"/>
      <c r="I19" s="7"/>
      <c r="J19" s="7"/>
      <c r="K19" s="14"/>
    </row>
    <row r="20" spans="5:11" s="8" customFormat="1" ht="12.75">
      <c r="E20" s="7"/>
      <c r="F20" s="7"/>
      <c r="G20" s="7"/>
      <c r="H20" s="7"/>
      <c r="I20" s="7"/>
      <c r="J20" s="7"/>
      <c r="K20" s="14"/>
    </row>
  </sheetData>
  <sheetProtection/>
  <mergeCells count="5">
    <mergeCell ref="A1:J1"/>
    <mergeCell ref="A2:B2"/>
    <mergeCell ref="A3:B3"/>
    <mergeCell ref="F5:G5"/>
    <mergeCell ref="A10:J10"/>
  </mergeCells>
  <printOptions/>
  <pageMargins left="0.7" right="0.7" top="0.75" bottom="0.75" header="0.3" footer="0.3"/>
  <pageSetup horizontalDpi="300" verticalDpi="300" orientation="landscape" paperSize="9" scale="69" r:id="rId1"/>
  <headerFooter alignWithMargins="0">
    <oddHeader>&amp;LZP/29/2018&amp;CFormularz asortymentowo-ilościowo-cenowo&amp;RZałącznik nr 2</oddHeader>
  </headerFooter>
</worksheet>
</file>

<file path=xl/worksheets/sheet39.xml><?xml version="1.0" encoding="utf-8"?>
<worksheet xmlns="http://schemas.openxmlformats.org/spreadsheetml/2006/main" xmlns:r="http://schemas.openxmlformats.org/officeDocument/2006/relationships">
  <dimension ref="A1:K20"/>
  <sheetViews>
    <sheetView showGridLines="0" view="pageBreakPreview" zoomScale="80" zoomScaleNormal="60" zoomScaleSheetLayoutView="80" workbookViewId="0" topLeftCell="A1">
      <selection activeCell="A5" sqref="A5"/>
    </sheetView>
  </sheetViews>
  <sheetFormatPr defaultColWidth="11.875" defaultRowHeight="12.75" customHeight="1"/>
  <cols>
    <col min="1" max="1" width="3.00390625" style="134" customWidth="1"/>
    <col min="2" max="2" width="77.375" style="134" customWidth="1"/>
    <col min="3" max="3" width="11.00390625" style="134" customWidth="1"/>
    <col min="4" max="4" width="7.875" style="134" customWidth="1"/>
    <col min="5" max="5" width="12.75390625" style="134" customWidth="1"/>
    <col min="6" max="6" width="13.75390625" style="134" customWidth="1"/>
    <col min="7" max="7" width="11.875" style="134" customWidth="1"/>
    <col min="8" max="8" width="16.125" style="134" customWidth="1"/>
    <col min="9" max="9" width="5.75390625" style="134" customWidth="1"/>
    <col min="10" max="10" width="14.875" style="134" customWidth="1"/>
    <col min="11" max="11" width="19.375" style="134" customWidth="1"/>
    <col min="12" max="16384" width="11.875" style="134" customWidth="1"/>
  </cols>
  <sheetData>
    <row r="1" spans="1:11" ht="24" customHeight="1">
      <c r="A1" s="380" t="s">
        <v>312</v>
      </c>
      <c r="B1" s="381"/>
      <c r="C1" s="381"/>
      <c r="D1" s="381"/>
      <c r="E1" s="381"/>
      <c r="F1" s="381"/>
      <c r="G1" s="381"/>
      <c r="H1" s="381"/>
      <c r="I1" s="381"/>
      <c r="J1" s="381"/>
      <c r="K1" s="141"/>
    </row>
    <row r="2" spans="1:11" ht="35.25" customHeight="1">
      <c r="A2" s="376" t="s">
        <v>0</v>
      </c>
      <c r="B2" s="377"/>
      <c r="C2" s="140" t="s">
        <v>6</v>
      </c>
      <c r="D2" s="140" t="s">
        <v>1</v>
      </c>
      <c r="E2" s="140" t="s">
        <v>7</v>
      </c>
      <c r="F2" s="140" t="s">
        <v>2</v>
      </c>
      <c r="G2" s="140" t="s">
        <v>8</v>
      </c>
      <c r="H2" s="140" t="s">
        <v>3</v>
      </c>
      <c r="I2" s="140" t="s">
        <v>9</v>
      </c>
      <c r="J2" s="140" t="s">
        <v>4</v>
      </c>
      <c r="K2" s="140" t="s">
        <v>26</v>
      </c>
    </row>
    <row r="3" spans="1:11" ht="13.5" customHeight="1">
      <c r="A3" s="378" t="s">
        <v>13</v>
      </c>
      <c r="B3" s="379"/>
      <c r="C3" s="139" t="s">
        <v>14</v>
      </c>
      <c r="D3" s="139" t="s">
        <v>15</v>
      </c>
      <c r="E3" s="139" t="s">
        <v>16</v>
      </c>
      <c r="F3" s="139" t="s">
        <v>17</v>
      </c>
      <c r="G3" s="139" t="s">
        <v>18</v>
      </c>
      <c r="H3" s="139" t="s">
        <v>19</v>
      </c>
      <c r="I3" s="139" t="s">
        <v>20</v>
      </c>
      <c r="J3" s="139" t="s">
        <v>21</v>
      </c>
      <c r="K3" s="138">
        <v>10</v>
      </c>
    </row>
    <row r="4" spans="1:11" ht="157.5" customHeight="1" thickBot="1">
      <c r="A4" s="137">
        <v>1</v>
      </c>
      <c r="B4" s="142" t="s">
        <v>149</v>
      </c>
      <c r="C4" s="143">
        <v>200</v>
      </c>
      <c r="D4" s="144" t="s">
        <v>5</v>
      </c>
      <c r="E4" s="42"/>
      <c r="F4" s="52"/>
      <c r="G4" s="42">
        <f>F4*I4+F4</f>
        <v>0</v>
      </c>
      <c r="H4" s="42">
        <f>C4*F4</f>
        <v>0</v>
      </c>
      <c r="I4" s="274">
        <v>0.08</v>
      </c>
      <c r="J4" s="42">
        <f>I4*H4+H4</f>
        <v>0</v>
      </c>
      <c r="K4" s="42"/>
    </row>
    <row r="5" spans="1:11" s="283" customFormat="1" ht="13.5" customHeight="1" thickBot="1">
      <c r="A5" s="280"/>
      <c r="B5" s="280"/>
      <c r="C5" s="281"/>
      <c r="D5" s="281"/>
      <c r="E5" s="282"/>
      <c r="F5" s="382" t="s">
        <v>11</v>
      </c>
      <c r="G5" s="383"/>
      <c r="H5" s="287">
        <f>SUM(H4:H4)</f>
        <v>0</v>
      </c>
      <c r="I5" s="282"/>
      <c r="J5" s="287">
        <f>SUM(J4:J4)</f>
        <v>0</v>
      </c>
      <c r="K5" s="271"/>
    </row>
    <row r="7" spans="1:10" s="8" customFormat="1" ht="12.75">
      <c r="A7" s="14" t="s">
        <v>10</v>
      </c>
      <c r="E7" s="7"/>
      <c r="F7" s="15"/>
      <c r="G7" s="22"/>
      <c r="H7" s="7"/>
      <c r="I7" s="7"/>
      <c r="J7" s="7"/>
    </row>
    <row r="8" spans="1:11" s="14" customFormat="1" ht="19.5" customHeight="1">
      <c r="A8" s="19" t="s">
        <v>242</v>
      </c>
      <c r="B8" s="20"/>
      <c r="C8" s="20"/>
      <c r="D8" s="20"/>
      <c r="E8" s="20"/>
      <c r="F8" s="16"/>
      <c r="I8" s="17"/>
      <c r="J8" s="17"/>
      <c r="K8" s="8"/>
    </row>
    <row r="9" spans="5:11" s="14" customFormat="1" ht="12.75" customHeight="1">
      <c r="E9" s="18"/>
      <c r="F9" s="20"/>
      <c r="G9" s="21"/>
      <c r="H9" s="17"/>
      <c r="I9" s="17"/>
      <c r="J9" s="17"/>
      <c r="K9" s="8"/>
    </row>
    <row r="10" spans="1:11" s="14" customFormat="1" ht="40.5" customHeight="1">
      <c r="A10" s="349" t="s">
        <v>22</v>
      </c>
      <c r="B10" s="350"/>
      <c r="C10" s="350"/>
      <c r="D10" s="350"/>
      <c r="E10" s="350"/>
      <c r="F10" s="350"/>
      <c r="G10" s="350"/>
      <c r="H10" s="350"/>
      <c r="I10" s="350"/>
      <c r="J10" s="350"/>
      <c r="K10" s="8"/>
    </row>
    <row r="11" spans="1:11" s="14" customFormat="1" ht="12.75" customHeight="1">
      <c r="A11" s="23" t="s">
        <v>12</v>
      </c>
      <c r="E11" s="18"/>
      <c r="F11" s="18"/>
      <c r="G11" s="18"/>
      <c r="H11" s="18"/>
      <c r="I11" s="18"/>
      <c r="J11" s="18"/>
      <c r="K11" s="8"/>
    </row>
    <row r="12" spans="1:11" s="14" customFormat="1" ht="12.75" customHeight="1">
      <c r="A12" s="23"/>
      <c r="E12" s="18"/>
      <c r="F12" s="18"/>
      <c r="G12" s="18"/>
      <c r="H12" s="18"/>
      <c r="I12" s="18"/>
      <c r="J12" s="18"/>
      <c r="K12" s="8"/>
    </row>
    <row r="13" spans="5:11" s="14" customFormat="1" ht="12.75" customHeight="1">
      <c r="E13" s="18"/>
      <c r="F13" s="18"/>
      <c r="G13" s="18"/>
      <c r="H13" s="18"/>
      <c r="I13" s="18"/>
      <c r="J13" s="18"/>
      <c r="K13" s="8"/>
    </row>
    <row r="14" spans="5:10" s="8" customFormat="1" ht="12.75">
      <c r="E14" s="7"/>
      <c r="F14" s="18"/>
      <c r="G14" s="18"/>
      <c r="H14" s="18" t="s">
        <v>24</v>
      </c>
      <c r="I14" s="18"/>
      <c r="J14" s="18"/>
    </row>
    <row r="15" spans="5:10" s="8" customFormat="1" ht="12.75">
      <c r="E15" s="7"/>
      <c r="F15" s="7"/>
      <c r="G15" s="7"/>
      <c r="H15" s="24" t="s">
        <v>23</v>
      </c>
      <c r="I15" s="7"/>
      <c r="J15" s="7"/>
    </row>
    <row r="16" spans="5:10" s="8" customFormat="1" ht="12.75">
      <c r="E16" s="7"/>
      <c r="F16" s="7"/>
      <c r="G16" s="7"/>
      <c r="H16" s="7"/>
      <c r="I16" s="7"/>
      <c r="J16" s="7"/>
    </row>
    <row r="17" spans="5:10" s="8" customFormat="1" ht="12.75">
      <c r="E17" s="7"/>
      <c r="F17" s="7"/>
      <c r="G17" s="7"/>
      <c r="H17" s="7"/>
      <c r="I17" s="7"/>
      <c r="J17" s="7"/>
    </row>
    <row r="18" spans="5:10" s="8" customFormat="1" ht="12.75">
      <c r="E18" s="7"/>
      <c r="F18" s="7"/>
      <c r="G18" s="7"/>
      <c r="H18" s="7"/>
      <c r="I18" s="7"/>
      <c r="J18" s="7"/>
    </row>
    <row r="19" spans="5:11" s="8" customFormat="1" ht="12.75">
      <c r="E19" s="7"/>
      <c r="F19" s="7"/>
      <c r="G19" s="7"/>
      <c r="H19" s="7"/>
      <c r="I19" s="7"/>
      <c r="J19" s="7"/>
      <c r="K19" s="14"/>
    </row>
    <row r="20" spans="5:11" s="8" customFormat="1" ht="12.75">
      <c r="E20" s="7"/>
      <c r="F20" s="7"/>
      <c r="G20" s="7"/>
      <c r="H20" s="7"/>
      <c r="I20" s="7"/>
      <c r="J20" s="7"/>
      <c r="K20" s="14"/>
    </row>
  </sheetData>
  <sheetProtection/>
  <mergeCells count="5">
    <mergeCell ref="A1:J1"/>
    <mergeCell ref="A2:B2"/>
    <mergeCell ref="A3:B3"/>
    <mergeCell ref="F5:G5"/>
    <mergeCell ref="A10:J10"/>
  </mergeCells>
  <printOptions/>
  <pageMargins left="0.7" right="0.7" top="0.75" bottom="0.75" header="0.3" footer="0.3"/>
  <pageSetup horizontalDpi="300" verticalDpi="300" orientation="landscape" paperSize="9" scale="69" r:id="rId1"/>
  <headerFooter alignWithMargins="0">
    <oddHeader>&amp;LZP/29/2018&amp;CFormularz asortymentowo-ilościowo-cenowo&amp;RZałącznik nr 2</oddHeader>
  </headerFooter>
</worksheet>
</file>

<file path=xl/worksheets/sheet4.xml><?xml version="1.0" encoding="utf-8"?>
<worksheet xmlns="http://schemas.openxmlformats.org/spreadsheetml/2006/main" xmlns:r="http://schemas.openxmlformats.org/officeDocument/2006/relationships">
  <dimension ref="A1:K17"/>
  <sheetViews>
    <sheetView view="pageBreakPreview" zoomScale="60" zoomScaleNormal="70" workbookViewId="0" topLeftCell="A1">
      <selection activeCell="E12" sqref="E12"/>
    </sheetView>
  </sheetViews>
  <sheetFormatPr defaultColWidth="11.375" defaultRowHeight="12.75"/>
  <cols>
    <col min="1" max="1" width="8.25390625" style="87" customWidth="1"/>
    <col min="2" max="2" width="37.875" style="87" customWidth="1"/>
    <col min="3" max="3" width="11.00390625" style="87" customWidth="1"/>
    <col min="4" max="4" width="7.875" style="87" customWidth="1"/>
    <col min="5" max="5" width="12.75390625" style="88" customWidth="1"/>
    <col min="6" max="7" width="13.75390625" style="88" customWidth="1"/>
    <col min="8" max="8" width="16.125" style="88" customWidth="1"/>
    <col min="9" max="9" width="5.75390625" style="88" customWidth="1"/>
    <col min="10" max="10" width="14.875" style="88" customWidth="1"/>
    <col min="11" max="11" width="19.375" style="87" customWidth="1"/>
    <col min="12" max="16384" width="11.375" style="87" customWidth="1"/>
  </cols>
  <sheetData>
    <row r="1" spans="1:10" ht="21.75" customHeight="1">
      <c r="A1" s="344" t="s">
        <v>244</v>
      </c>
      <c r="B1" s="344"/>
      <c r="C1" s="344"/>
      <c r="D1" s="344"/>
      <c r="E1" s="344"/>
      <c r="F1" s="344"/>
      <c r="G1" s="344"/>
      <c r="H1" s="344"/>
      <c r="I1" s="344"/>
      <c r="J1" s="344"/>
    </row>
    <row r="2" spans="1:11" s="108" customFormat="1" ht="63" customHeight="1">
      <c r="A2" s="351" t="s">
        <v>0</v>
      </c>
      <c r="B2" s="351"/>
      <c r="C2" s="131" t="s">
        <v>6</v>
      </c>
      <c r="D2" s="131" t="s">
        <v>1</v>
      </c>
      <c r="E2" s="132" t="s">
        <v>7</v>
      </c>
      <c r="F2" s="131" t="s">
        <v>2</v>
      </c>
      <c r="G2" s="131" t="s">
        <v>8</v>
      </c>
      <c r="H2" s="131" t="s">
        <v>3</v>
      </c>
      <c r="I2" s="131" t="s">
        <v>9</v>
      </c>
      <c r="J2" s="131" t="s">
        <v>4</v>
      </c>
      <c r="K2" s="161" t="s">
        <v>26</v>
      </c>
    </row>
    <row r="3" spans="1:11" s="25" customFormat="1" ht="13.5" customHeight="1">
      <c r="A3" s="352" t="s">
        <v>13</v>
      </c>
      <c r="B3" s="353"/>
      <c r="C3" s="162" t="s">
        <v>14</v>
      </c>
      <c r="D3" s="163" t="s">
        <v>15</v>
      </c>
      <c r="E3" s="123" t="s">
        <v>16</v>
      </c>
      <c r="F3" s="123" t="s">
        <v>17</v>
      </c>
      <c r="G3" s="164" t="s">
        <v>18</v>
      </c>
      <c r="H3" s="165" t="s">
        <v>19</v>
      </c>
      <c r="I3" s="166" t="s">
        <v>20</v>
      </c>
      <c r="J3" s="167" t="s">
        <v>21</v>
      </c>
      <c r="K3" s="121">
        <v>10</v>
      </c>
    </row>
    <row r="4" spans="1:11" s="108" customFormat="1" ht="171" customHeight="1">
      <c r="A4" s="63">
        <v>1</v>
      </c>
      <c r="B4" s="168" t="s">
        <v>232</v>
      </c>
      <c r="C4" s="169">
        <v>2</v>
      </c>
      <c r="D4" s="113" t="s">
        <v>5</v>
      </c>
      <c r="E4" s="112"/>
      <c r="F4" s="170"/>
      <c r="G4" s="111">
        <f>ROUND(F4*(1+(I4/100)),2)</f>
        <v>0</v>
      </c>
      <c r="H4" s="110">
        <f>C4*F4</f>
        <v>0</v>
      </c>
      <c r="I4" s="152">
        <v>8</v>
      </c>
      <c r="J4" s="110">
        <f>H4+H4*I4/100</f>
        <v>0</v>
      </c>
      <c r="K4" s="109"/>
    </row>
    <row r="5" spans="1:11" s="108" customFormat="1" ht="162" customHeight="1">
      <c r="A5" s="63">
        <v>2</v>
      </c>
      <c r="B5" s="172" t="s">
        <v>233</v>
      </c>
      <c r="C5" s="169">
        <v>12</v>
      </c>
      <c r="D5" s="113" t="s">
        <v>5</v>
      </c>
      <c r="E5" s="112"/>
      <c r="F5" s="170"/>
      <c r="G5" s="111">
        <f>ROUND(F5*(1+(I5/100)),2)</f>
        <v>0</v>
      </c>
      <c r="H5" s="110">
        <f>C5*F5</f>
        <v>0</v>
      </c>
      <c r="I5" s="152">
        <v>8</v>
      </c>
      <c r="J5" s="110">
        <f>H5+H5*I5/100</f>
        <v>0</v>
      </c>
      <c r="K5" s="109"/>
    </row>
    <row r="6" spans="1:11" s="89" customFormat="1" ht="175.5" customHeight="1">
      <c r="A6" s="63">
        <v>3</v>
      </c>
      <c r="B6" s="173" t="s">
        <v>234</v>
      </c>
      <c r="C6" s="174">
        <v>3</v>
      </c>
      <c r="D6" s="113" t="s">
        <v>5</v>
      </c>
      <c r="E6" s="112"/>
      <c r="F6" s="170"/>
      <c r="G6" s="111">
        <f>ROUND(F6*(1+(I6/100)),2)</f>
        <v>0</v>
      </c>
      <c r="H6" s="110">
        <f>C6*F6</f>
        <v>0</v>
      </c>
      <c r="I6" s="152">
        <v>8</v>
      </c>
      <c r="J6" s="110">
        <f>H6+H6*I6/100</f>
        <v>0</v>
      </c>
      <c r="K6" s="109"/>
    </row>
    <row r="7" spans="1:11" ht="12.75">
      <c r="A7" s="106"/>
      <c r="B7" s="106"/>
      <c r="C7" s="176"/>
      <c r="D7" s="177"/>
      <c r="E7" s="5"/>
      <c r="F7" s="354" t="s">
        <v>11</v>
      </c>
      <c r="G7" s="354"/>
      <c r="H7" s="107">
        <f>SUM(H4:H6)</f>
        <v>0</v>
      </c>
      <c r="I7" s="5"/>
      <c r="J7" s="107">
        <f>SUM(J4:J6)</f>
        <v>0</v>
      </c>
      <c r="K7" s="102"/>
    </row>
    <row r="8" spans="1:7" ht="12.75">
      <c r="A8" s="89" t="s">
        <v>10</v>
      </c>
      <c r="F8" s="99"/>
      <c r="G8" s="100"/>
    </row>
    <row r="9" spans="1:10" ht="12.75">
      <c r="A9" s="98" t="s">
        <v>242</v>
      </c>
      <c r="B9" s="96"/>
      <c r="C9" s="96"/>
      <c r="D9" s="96"/>
      <c r="E9" s="96"/>
      <c r="F9" s="97"/>
      <c r="G9" s="89"/>
      <c r="H9" s="89"/>
      <c r="I9" s="94"/>
      <c r="J9" s="94"/>
    </row>
    <row r="10" spans="1:10" ht="12.75">
      <c r="A10" s="89"/>
      <c r="B10" s="89"/>
      <c r="C10" s="89"/>
      <c r="D10" s="89"/>
      <c r="E10" s="91"/>
      <c r="F10" s="96"/>
      <c r="G10" s="95"/>
      <c r="H10" s="94"/>
      <c r="I10" s="94"/>
      <c r="J10" s="94"/>
    </row>
    <row r="11" spans="1:10" ht="12.75">
      <c r="A11" s="349" t="s">
        <v>22</v>
      </c>
      <c r="B11" s="349"/>
      <c r="C11" s="349"/>
      <c r="D11" s="349"/>
      <c r="E11" s="349"/>
      <c r="F11" s="349"/>
      <c r="G11" s="349"/>
      <c r="H11" s="349"/>
      <c r="I11" s="349"/>
      <c r="J11" s="349"/>
    </row>
    <row r="12" spans="1:10" ht="12.75">
      <c r="A12" s="33"/>
      <c r="B12" s="34"/>
      <c r="C12" s="34"/>
      <c r="D12" s="34"/>
      <c r="E12" s="34"/>
      <c r="F12" s="34"/>
      <c r="G12" s="34"/>
      <c r="H12" s="34"/>
      <c r="I12" s="34"/>
      <c r="J12" s="34"/>
    </row>
    <row r="13" spans="1:10" ht="12.75">
      <c r="A13" s="23" t="s">
        <v>12</v>
      </c>
      <c r="B13" s="89"/>
      <c r="C13" s="89"/>
      <c r="D13" s="89"/>
      <c r="E13" s="91"/>
      <c r="F13" s="91"/>
      <c r="G13" s="91"/>
      <c r="H13" s="91"/>
      <c r="I13" s="91"/>
      <c r="J13" s="91"/>
    </row>
    <row r="14" spans="1:10" ht="12.75">
      <c r="A14" s="23"/>
      <c r="B14" s="89"/>
      <c r="C14" s="89"/>
      <c r="D14" s="89"/>
      <c r="E14" s="91"/>
      <c r="F14" s="91"/>
      <c r="G14" s="91"/>
      <c r="H14" s="91"/>
      <c r="I14" s="91"/>
      <c r="J14" s="91"/>
    </row>
    <row r="15" spans="1:10" ht="12.75">
      <c r="A15" s="89"/>
      <c r="B15" s="89"/>
      <c r="C15" s="89"/>
      <c r="D15" s="89"/>
      <c r="E15" s="91"/>
      <c r="F15" s="91"/>
      <c r="G15" s="91"/>
      <c r="H15" s="91"/>
      <c r="I15" s="91"/>
      <c r="J15" s="91"/>
    </row>
    <row r="16" spans="6:10" ht="12.75">
      <c r="F16" s="91"/>
      <c r="G16" s="91"/>
      <c r="H16" s="91" t="s">
        <v>24</v>
      </c>
      <c r="I16" s="91"/>
      <c r="J16" s="91"/>
    </row>
    <row r="17" ht="12.75">
      <c r="H17" s="90" t="s">
        <v>23</v>
      </c>
    </row>
  </sheetData>
  <sheetProtection/>
  <mergeCells count="5">
    <mergeCell ref="A1:J1"/>
    <mergeCell ref="A2:B2"/>
    <mergeCell ref="A3:B3"/>
    <mergeCell ref="F7:G7"/>
    <mergeCell ref="A11:J11"/>
  </mergeCells>
  <printOptions/>
  <pageMargins left="0.7" right="0.7" top="0.75" bottom="0.75" header="0.3" footer="0.3"/>
  <pageSetup fitToHeight="0" horizontalDpi="600" verticalDpi="600" orientation="landscape" paperSize="9" scale="83" r:id="rId1"/>
  <headerFooter alignWithMargins="0">
    <oddHeader>&amp;LZP/29/2018&amp;CFormularz asortymentowo-ilościowo-cenowo&amp;RZałącznik nr 2</oddHeader>
  </headerFooter>
</worksheet>
</file>

<file path=xl/worksheets/sheet40.xml><?xml version="1.0" encoding="utf-8"?>
<worksheet xmlns="http://schemas.openxmlformats.org/spreadsheetml/2006/main" xmlns:r="http://schemas.openxmlformats.org/officeDocument/2006/relationships">
  <dimension ref="A1:K20"/>
  <sheetViews>
    <sheetView showGridLines="0" view="pageBreakPreview" zoomScale="80" zoomScaleNormal="60" zoomScaleSheetLayoutView="80" workbookViewId="0" topLeftCell="A1">
      <selection activeCell="A4" sqref="A4"/>
    </sheetView>
  </sheetViews>
  <sheetFormatPr defaultColWidth="11.875" defaultRowHeight="12.75" customHeight="1"/>
  <cols>
    <col min="1" max="1" width="3.00390625" style="134" customWidth="1"/>
    <col min="2" max="2" width="77.375" style="134" customWidth="1"/>
    <col min="3" max="3" width="11.00390625" style="134" customWidth="1"/>
    <col min="4" max="4" width="7.875" style="134" customWidth="1"/>
    <col min="5" max="5" width="12.75390625" style="134" customWidth="1"/>
    <col min="6" max="6" width="13.75390625" style="134" customWidth="1"/>
    <col min="7" max="7" width="11.875" style="134" customWidth="1"/>
    <col min="8" max="8" width="16.125" style="134" customWidth="1"/>
    <col min="9" max="9" width="5.75390625" style="134" customWidth="1"/>
    <col min="10" max="10" width="14.875" style="134" customWidth="1"/>
    <col min="11" max="11" width="19.375" style="134" customWidth="1"/>
    <col min="12" max="16384" width="11.875" style="134" customWidth="1"/>
  </cols>
  <sheetData>
    <row r="1" spans="1:11" ht="24" customHeight="1">
      <c r="A1" s="380" t="s">
        <v>313</v>
      </c>
      <c r="B1" s="381"/>
      <c r="C1" s="381"/>
      <c r="D1" s="381"/>
      <c r="E1" s="381"/>
      <c r="F1" s="381"/>
      <c r="G1" s="381"/>
      <c r="H1" s="381"/>
      <c r="I1" s="381"/>
      <c r="J1" s="381"/>
      <c r="K1" s="141"/>
    </row>
    <row r="2" spans="1:11" ht="35.25" customHeight="1">
      <c r="A2" s="376" t="s">
        <v>0</v>
      </c>
      <c r="B2" s="377"/>
      <c r="C2" s="140" t="s">
        <v>6</v>
      </c>
      <c r="D2" s="140" t="s">
        <v>1</v>
      </c>
      <c r="E2" s="140" t="s">
        <v>7</v>
      </c>
      <c r="F2" s="140" t="s">
        <v>2</v>
      </c>
      <c r="G2" s="140" t="s">
        <v>8</v>
      </c>
      <c r="H2" s="140" t="s">
        <v>3</v>
      </c>
      <c r="I2" s="140" t="s">
        <v>9</v>
      </c>
      <c r="J2" s="140" t="s">
        <v>4</v>
      </c>
      <c r="K2" s="140" t="s">
        <v>26</v>
      </c>
    </row>
    <row r="3" spans="1:11" ht="13.5" customHeight="1">
      <c r="A3" s="378" t="s">
        <v>13</v>
      </c>
      <c r="B3" s="379"/>
      <c r="C3" s="139" t="s">
        <v>14</v>
      </c>
      <c r="D3" s="139" t="s">
        <v>15</v>
      </c>
      <c r="E3" s="139" t="s">
        <v>16</v>
      </c>
      <c r="F3" s="139" t="s">
        <v>17</v>
      </c>
      <c r="G3" s="139" t="s">
        <v>18</v>
      </c>
      <c r="H3" s="139" t="s">
        <v>19</v>
      </c>
      <c r="I3" s="139" t="s">
        <v>20</v>
      </c>
      <c r="J3" s="139" t="s">
        <v>21</v>
      </c>
      <c r="K3" s="138">
        <v>10</v>
      </c>
    </row>
    <row r="4" spans="1:11" ht="157.5" customHeight="1" thickBot="1">
      <c r="A4" s="137">
        <v>1</v>
      </c>
      <c r="B4" s="142" t="s">
        <v>150</v>
      </c>
      <c r="C4" s="143">
        <v>30</v>
      </c>
      <c r="D4" s="144" t="s">
        <v>5</v>
      </c>
      <c r="E4" s="42"/>
      <c r="F4" s="52"/>
      <c r="G4" s="42">
        <f>F4*I4+F4</f>
        <v>0</v>
      </c>
      <c r="H4" s="42">
        <f>C4*F4</f>
        <v>0</v>
      </c>
      <c r="I4" s="274">
        <v>0.08</v>
      </c>
      <c r="J4" s="42">
        <f>I4*H4+H4</f>
        <v>0</v>
      </c>
      <c r="K4" s="42"/>
    </row>
    <row r="5" spans="1:11" s="283" customFormat="1" ht="13.5" customHeight="1" thickBot="1">
      <c r="A5" s="280"/>
      <c r="B5" s="280"/>
      <c r="C5" s="281"/>
      <c r="D5" s="281"/>
      <c r="E5" s="282"/>
      <c r="F5" s="382" t="s">
        <v>11</v>
      </c>
      <c r="G5" s="383"/>
      <c r="H5" s="287">
        <f>SUM(H4:H4)</f>
        <v>0</v>
      </c>
      <c r="I5" s="282"/>
      <c r="J5" s="287">
        <f>SUM(J4:J4)</f>
        <v>0</v>
      </c>
      <c r="K5" s="271"/>
    </row>
    <row r="7" spans="1:10" s="8" customFormat="1" ht="12.75">
      <c r="A7" s="14" t="s">
        <v>10</v>
      </c>
      <c r="E7" s="7"/>
      <c r="F7" s="15"/>
      <c r="G7" s="22"/>
      <c r="H7" s="7"/>
      <c r="I7" s="7"/>
      <c r="J7" s="7"/>
    </row>
    <row r="8" spans="1:11" s="14" customFormat="1" ht="19.5" customHeight="1">
      <c r="A8" s="19" t="s">
        <v>242</v>
      </c>
      <c r="B8" s="20"/>
      <c r="C8" s="20"/>
      <c r="D8" s="20"/>
      <c r="E8" s="20"/>
      <c r="F8" s="16"/>
      <c r="I8" s="17"/>
      <c r="J8" s="17"/>
      <c r="K8" s="8"/>
    </row>
    <row r="9" spans="5:11" s="14" customFormat="1" ht="12.75" customHeight="1">
      <c r="E9" s="18"/>
      <c r="F9" s="20"/>
      <c r="G9" s="21"/>
      <c r="H9" s="17"/>
      <c r="I9" s="17"/>
      <c r="J9" s="17"/>
      <c r="K9" s="8"/>
    </row>
    <row r="10" spans="1:11" s="14" customFormat="1" ht="40.5" customHeight="1">
      <c r="A10" s="349" t="s">
        <v>22</v>
      </c>
      <c r="B10" s="350"/>
      <c r="C10" s="350"/>
      <c r="D10" s="350"/>
      <c r="E10" s="350"/>
      <c r="F10" s="350"/>
      <c r="G10" s="350"/>
      <c r="H10" s="350"/>
      <c r="I10" s="350"/>
      <c r="J10" s="350"/>
      <c r="K10" s="8"/>
    </row>
    <row r="11" spans="1:11" s="14" customFormat="1" ht="12.75" customHeight="1">
      <c r="A11" s="23" t="s">
        <v>12</v>
      </c>
      <c r="E11" s="18"/>
      <c r="F11" s="18"/>
      <c r="G11" s="18"/>
      <c r="H11" s="18"/>
      <c r="I11" s="18"/>
      <c r="J11" s="18"/>
      <c r="K11" s="8"/>
    </row>
    <row r="12" spans="1:11" s="14" customFormat="1" ht="12.75" customHeight="1">
      <c r="A12" s="23"/>
      <c r="E12" s="18"/>
      <c r="F12" s="18"/>
      <c r="G12" s="18"/>
      <c r="H12" s="18"/>
      <c r="I12" s="18"/>
      <c r="J12" s="18"/>
      <c r="K12" s="8"/>
    </row>
    <row r="13" spans="5:11" s="14" customFormat="1" ht="12.75" customHeight="1">
      <c r="E13" s="18"/>
      <c r="F13" s="18"/>
      <c r="G13" s="18"/>
      <c r="H13" s="18"/>
      <c r="I13" s="18"/>
      <c r="J13" s="18"/>
      <c r="K13" s="8"/>
    </row>
    <row r="14" spans="5:10" s="8" customFormat="1" ht="12.75">
      <c r="E14" s="7"/>
      <c r="F14" s="18"/>
      <c r="G14" s="18"/>
      <c r="H14" s="18" t="s">
        <v>24</v>
      </c>
      <c r="I14" s="18"/>
      <c r="J14" s="18"/>
    </row>
    <row r="15" spans="5:10" s="8" customFormat="1" ht="12.75">
      <c r="E15" s="7"/>
      <c r="F15" s="7"/>
      <c r="G15" s="7"/>
      <c r="H15" s="24" t="s">
        <v>23</v>
      </c>
      <c r="I15" s="7"/>
      <c r="J15" s="7"/>
    </row>
    <row r="16" spans="5:10" s="8" customFormat="1" ht="12.75">
      <c r="E16" s="7"/>
      <c r="F16" s="7"/>
      <c r="G16" s="7"/>
      <c r="H16" s="7"/>
      <c r="I16" s="7"/>
      <c r="J16" s="7"/>
    </row>
    <row r="17" spans="5:10" s="8" customFormat="1" ht="12.75">
      <c r="E17" s="7"/>
      <c r="F17" s="7"/>
      <c r="G17" s="7"/>
      <c r="H17" s="7"/>
      <c r="I17" s="7"/>
      <c r="J17" s="7"/>
    </row>
    <row r="18" spans="5:10" s="8" customFormat="1" ht="12.75">
      <c r="E18" s="7"/>
      <c r="F18" s="7"/>
      <c r="G18" s="7"/>
      <c r="H18" s="7"/>
      <c r="I18" s="7"/>
      <c r="J18" s="7"/>
    </row>
    <row r="19" spans="5:11" s="8" customFormat="1" ht="12.75">
      <c r="E19" s="7"/>
      <c r="F19" s="7"/>
      <c r="G19" s="7"/>
      <c r="H19" s="7"/>
      <c r="I19" s="7"/>
      <c r="J19" s="7"/>
      <c r="K19" s="14"/>
    </row>
    <row r="20" spans="5:11" s="8" customFormat="1" ht="12.75">
      <c r="E20" s="7"/>
      <c r="F20" s="7"/>
      <c r="G20" s="7"/>
      <c r="H20" s="7"/>
      <c r="I20" s="7"/>
      <c r="J20" s="7"/>
      <c r="K20" s="14"/>
    </row>
  </sheetData>
  <sheetProtection/>
  <mergeCells count="5">
    <mergeCell ref="A1:J1"/>
    <mergeCell ref="A2:B2"/>
    <mergeCell ref="A3:B3"/>
    <mergeCell ref="F5:G5"/>
    <mergeCell ref="A10:J10"/>
  </mergeCells>
  <printOptions/>
  <pageMargins left="0.7" right="0.7" top="0.75" bottom="0.75" header="0.3" footer="0.3"/>
  <pageSetup horizontalDpi="300" verticalDpi="300" orientation="landscape" paperSize="9" scale="69" r:id="rId1"/>
  <headerFooter alignWithMargins="0">
    <oddHeader>&amp;LZP/29/2018&amp;CFormularz asortymentowo-ilościowo-cenowo&amp;RZałącznik nr 2</oddHeader>
  </headerFooter>
</worksheet>
</file>

<file path=xl/worksheets/sheet41.xml><?xml version="1.0" encoding="utf-8"?>
<worksheet xmlns="http://schemas.openxmlformats.org/spreadsheetml/2006/main" xmlns:r="http://schemas.openxmlformats.org/officeDocument/2006/relationships">
  <dimension ref="A1:K28"/>
  <sheetViews>
    <sheetView view="pageBreakPreview" zoomScale="80" zoomScaleNormal="80" zoomScaleSheetLayoutView="80" workbookViewId="0" topLeftCell="A1">
      <selection activeCell="A6" sqref="A6"/>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44" t="s">
        <v>308</v>
      </c>
      <c r="B1" s="344"/>
      <c r="C1" s="344"/>
      <c r="D1" s="344"/>
      <c r="E1" s="344"/>
      <c r="F1" s="344"/>
      <c r="G1" s="344"/>
      <c r="H1" s="344"/>
      <c r="I1" s="344"/>
      <c r="J1" s="344"/>
    </row>
    <row r="2" spans="1:11" s="11" customFormat="1" ht="52.5" customHeight="1">
      <c r="A2" s="345" t="s">
        <v>0</v>
      </c>
      <c r="B2" s="345"/>
      <c r="C2" s="9" t="s">
        <v>6</v>
      </c>
      <c r="D2" s="9" t="s">
        <v>1</v>
      </c>
      <c r="E2" s="10" t="s">
        <v>7</v>
      </c>
      <c r="F2" s="9" t="s">
        <v>2</v>
      </c>
      <c r="G2" s="9" t="s">
        <v>8</v>
      </c>
      <c r="H2" s="9" t="s">
        <v>3</v>
      </c>
      <c r="I2" s="9" t="s">
        <v>9</v>
      </c>
      <c r="J2" s="9" t="s">
        <v>4</v>
      </c>
      <c r="K2" s="49" t="s">
        <v>26</v>
      </c>
    </row>
    <row r="3" spans="1:11" s="25" customFormat="1" ht="13.5" customHeight="1">
      <c r="A3" s="346" t="s">
        <v>13</v>
      </c>
      <c r="B3" s="347"/>
      <c r="C3" s="26" t="s">
        <v>14</v>
      </c>
      <c r="D3" s="27" t="s">
        <v>15</v>
      </c>
      <c r="E3" s="28" t="s">
        <v>16</v>
      </c>
      <c r="F3" s="28" t="s">
        <v>17</v>
      </c>
      <c r="G3" s="29" t="s">
        <v>18</v>
      </c>
      <c r="H3" s="30" t="s">
        <v>19</v>
      </c>
      <c r="I3" s="31" t="s">
        <v>20</v>
      </c>
      <c r="J3" s="32" t="s">
        <v>21</v>
      </c>
      <c r="K3" s="50">
        <v>11</v>
      </c>
    </row>
    <row r="4" spans="1:11" s="11" customFormat="1" ht="86.25" customHeight="1">
      <c r="A4" s="44">
        <v>1</v>
      </c>
      <c r="B4" s="60" t="s">
        <v>47</v>
      </c>
      <c r="C4" s="61">
        <v>400</v>
      </c>
      <c r="D4" s="12" t="s">
        <v>5</v>
      </c>
      <c r="E4" s="13"/>
      <c r="F4" s="52"/>
      <c r="G4" s="42">
        <f>ROUND(F4*(1+(I4/100)),2)</f>
        <v>0</v>
      </c>
      <c r="H4" s="43">
        <f>C4*F4</f>
        <v>0</v>
      </c>
      <c r="I4" s="219">
        <v>8</v>
      </c>
      <c r="J4" s="43">
        <f>H4+H4*I4/100</f>
        <v>0</v>
      </c>
      <c r="K4" s="51"/>
    </row>
    <row r="5" spans="1:11" s="11" customFormat="1" ht="48">
      <c r="A5" s="44">
        <v>2</v>
      </c>
      <c r="B5" s="60" t="s">
        <v>48</v>
      </c>
      <c r="C5" s="61">
        <v>300</v>
      </c>
      <c r="D5" s="12" t="s">
        <v>5</v>
      </c>
      <c r="E5" s="13"/>
      <c r="F5" s="52"/>
      <c r="G5" s="42">
        <f>ROUND(F5*(1+(I5/100)),2)</f>
        <v>0</v>
      </c>
      <c r="H5" s="43">
        <f>C5*F5</f>
        <v>0</v>
      </c>
      <c r="I5" s="219">
        <v>8</v>
      </c>
      <c r="J5" s="43">
        <f>H5+H5*I5/100</f>
        <v>0</v>
      </c>
      <c r="K5" s="51"/>
    </row>
    <row r="6" spans="1:11" s="2" customFormat="1" ht="12.75">
      <c r="A6" s="3"/>
      <c r="B6" s="3"/>
      <c r="C6" s="4"/>
      <c r="D6" s="1"/>
      <c r="E6" s="5"/>
      <c r="F6" s="348" t="s">
        <v>11</v>
      </c>
      <c r="G6" s="348"/>
      <c r="H6" s="6">
        <f>SUM(H4:H5)</f>
        <v>0</v>
      </c>
      <c r="I6" s="5"/>
      <c r="J6" s="6">
        <f>SUM(J4:J5)</f>
        <v>0</v>
      </c>
      <c r="K6" s="8"/>
    </row>
    <row r="7" spans="1:7" ht="12.75">
      <c r="A7" s="14" t="s">
        <v>10</v>
      </c>
      <c r="F7" s="15"/>
      <c r="G7" s="22"/>
    </row>
    <row r="8" spans="1:6" ht="12.75">
      <c r="A8" s="14"/>
      <c r="F8" s="15"/>
    </row>
    <row r="9" spans="1:10" ht="14.25" customHeight="1">
      <c r="A9" s="35"/>
      <c r="B9" s="36"/>
      <c r="C9" s="37"/>
      <c r="D9" s="37"/>
      <c r="E9" s="37"/>
      <c r="F9" s="38"/>
      <c r="G9" s="40"/>
      <c r="H9" s="40"/>
      <c r="I9" s="40"/>
      <c r="J9" s="39"/>
    </row>
    <row r="10" spans="1:11" s="14" customFormat="1" ht="19.5" customHeight="1">
      <c r="A10" s="19" t="s">
        <v>242</v>
      </c>
      <c r="B10" s="20"/>
      <c r="C10" s="20"/>
      <c r="D10" s="20"/>
      <c r="E10" s="20"/>
      <c r="F10" s="16"/>
      <c r="I10" s="17"/>
      <c r="J10" s="17"/>
      <c r="K10" s="8"/>
    </row>
    <row r="11" spans="5:11" s="14" customFormat="1" ht="12.75" customHeight="1">
      <c r="E11" s="18"/>
      <c r="F11" s="20"/>
      <c r="G11" s="21"/>
      <c r="H11" s="17"/>
      <c r="I11" s="17"/>
      <c r="J11" s="17"/>
      <c r="K11" s="8"/>
    </row>
    <row r="12" spans="1:11" s="14" customFormat="1" ht="40.5" customHeight="1">
      <c r="A12" s="349" t="s">
        <v>22</v>
      </c>
      <c r="B12" s="350"/>
      <c r="C12" s="350"/>
      <c r="D12" s="350"/>
      <c r="E12" s="350"/>
      <c r="F12" s="350"/>
      <c r="G12" s="350"/>
      <c r="H12" s="350"/>
      <c r="I12" s="350"/>
      <c r="J12" s="350"/>
      <c r="K12" s="8"/>
    </row>
    <row r="13" spans="1:11" s="14" customFormat="1" ht="16.5" customHeight="1">
      <c r="A13" s="33"/>
      <c r="B13" s="34"/>
      <c r="C13" s="34"/>
      <c r="D13" s="34"/>
      <c r="E13" s="34"/>
      <c r="F13" s="34"/>
      <c r="G13" s="34"/>
      <c r="H13" s="34"/>
      <c r="I13" s="34"/>
      <c r="J13" s="34"/>
      <c r="K13" s="8"/>
    </row>
    <row r="14" spans="1:11" s="14" customFormat="1" ht="12.75" customHeight="1">
      <c r="A14" s="23" t="s">
        <v>12</v>
      </c>
      <c r="E14" s="18"/>
      <c r="F14" s="18"/>
      <c r="G14" s="18"/>
      <c r="H14" s="18"/>
      <c r="I14" s="18"/>
      <c r="J14" s="18"/>
      <c r="K14" s="8"/>
    </row>
    <row r="15" spans="1:11" s="14" customFormat="1" ht="12.75" customHeight="1">
      <c r="A15" s="23"/>
      <c r="E15" s="18"/>
      <c r="F15" s="18"/>
      <c r="G15" s="18"/>
      <c r="H15" s="18"/>
      <c r="I15" s="18"/>
      <c r="J15" s="18"/>
      <c r="K15" s="8"/>
    </row>
    <row r="16" spans="5:11" s="14" customFormat="1" ht="12.75" customHeight="1">
      <c r="E16" s="18"/>
      <c r="F16" s="18"/>
      <c r="G16" s="18"/>
      <c r="H16" s="18"/>
      <c r="I16" s="18"/>
      <c r="J16" s="18"/>
      <c r="K16" s="8"/>
    </row>
    <row r="17" spans="6:10" ht="12.75">
      <c r="F17" s="18"/>
      <c r="G17" s="18"/>
      <c r="H17" s="18" t="s">
        <v>24</v>
      </c>
      <c r="I17" s="18"/>
      <c r="J17" s="18"/>
    </row>
    <row r="18" ht="12.75">
      <c r="H18" s="24" t="s">
        <v>23</v>
      </c>
    </row>
    <row r="22" ht="12.75">
      <c r="K22" s="14"/>
    </row>
    <row r="23" ht="12.75">
      <c r="K23" s="14"/>
    </row>
    <row r="24" ht="12.75">
      <c r="K24" s="14"/>
    </row>
    <row r="25" ht="12.75">
      <c r="K25" s="14"/>
    </row>
    <row r="26" ht="12.75">
      <c r="K26" s="14"/>
    </row>
    <row r="27" ht="12.75">
      <c r="K27" s="14"/>
    </row>
    <row r="28" ht="12.75">
      <c r="K28" s="14"/>
    </row>
  </sheetData>
  <sheetProtection/>
  <mergeCells count="5">
    <mergeCell ref="A1:J1"/>
    <mergeCell ref="A2:B2"/>
    <mergeCell ref="A3:B3"/>
    <mergeCell ref="F6:G6"/>
    <mergeCell ref="A12:J12"/>
  </mergeCells>
  <printOptions/>
  <pageMargins left="0.7" right="0.7" top="0.75" bottom="0.75" header="0.3" footer="0.3"/>
  <pageSetup fitToHeight="0" horizontalDpi="600" verticalDpi="600" orientation="landscape" paperSize="9" scale="87" r:id="rId1"/>
  <headerFooter alignWithMargins="0">
    <oddHeader>&amp;LZP/29/2018&amp;CFormularz asortymentowo-ilościowo-cenowo&amp;RZałącznik nr 2</oddHeader>
  </headerFooter>
</worksheet>
</file>

<file path=xl/worksheets/sheet5.xml><?xml version="1.0" encoding="utf-8"?>
<worksheet xmlns="http://schemas.openxmlformats.org/spreadsheetml/2006/main" xmlns:r="http://schemas.openxmlformats.org/officeDocument/2006/relationships">
  <dimension ref="A1:K19"/>
  <sheetViews>
    <sheetView view="pageBreakPreview" zoomScale="40" zoomScaleNormal="80" zoomScaleSheetLayoutView="40" workbookViewId="0" topLeftCell="A4">
      <selection activeCell="L6" sqref="L6"/>
    </sheetView>
  </sheetViews>
  <sheetFormatPr defaultColWidth="11.375" defaultRowHeight="12.75"/>
  <cols>
    <col min="1" max="1" width="8.25390625" style="87" customWidth="1"/>
    <col min="2" max="2" width="59.625" style="87" customWidth="1"/>
    <col min="3" max="3" width="11.00390625" style="87" customWidth="1"/>
    <col min="4" max="4" width="7.875" style="87" customWidth="1"/>
    <col min="5" max="5" width="12.75390625" style="88" customWidth="1"/>
    <col min="6" max="7" width="13.75390625" style="88" customWidth="1"/>
    <col min="8" max="8" width="16.125" style="88" customWidth="1"/>
    <col min="9" max="9" width="5.75390625" style="88" customWidth="1"/>
    <col min="10" max="10" width="14.875" style="88" customWidth="1"/>
    <col min="11" max="11" width="19.375" style="87" customWidth="1"/>
    <col min="12" max="16384" width="11.375" style="87" customWidth="1"/>
  </cols>
  <sheetData>
    <row r="1" spans="1:10" ht="21.75" customHeight="1">
      <c r="A1" s="344" t="s">
        <v>245</v>
      </c>
      <c r="B1" s="344"/>
      <c r="C1" s="344"/>
      <c r="D1" s="344"/>
      <c r="E1" s="344"/>
      <c r="F1" s="344"/>
      <c r="G1" s="344"/>
      <c r="H1" s="344"/>
      <c r="I1" s="344"/>
      <c r="J1" s="344"/>
    </row>
    <row r="2" spans="1:11" s="108" customFormat="1" ht="63" customHeight="1">
      <c r="A2" s="351" t="s">
        <v>0</v>
      </c>
      <c r="B2" s="351"/>
      <c r="C2" s="131" t="s">
        <v>6</v>
      </c>
      <c r="D2" s="131" t="s">
        <v>1</v>
      </c>
      <c r="E2" s="132" t="s">
        <v>7</v>
      </c>
      <c r="F2" s="131" t="s">
        <v>2</v>
      </c>
      <c r="G2" s="131" t="s">
        <v>8</v>
      </c>
      <c r="H2" s="131" t="s">
        <v>3</v>
      </c>
      <c r="I2" s="131" t="s">
        <v>9</v>
      </c>
      <c r="J2" s="131" t="s">
        <v>4</v>
      </c>
      <c r="K2" s="161" t="s">
        <v>26</v>
      </c>
    </row>
    <row r="3" spans="1:11" s="25" customFormat="1" ht="13.5" customHeight="1">
      <c r="A3" s="352" t="s">
        <v>13</v>
      </c>
      <c r="B3" s="353"/>
      <c r="C3" s="162" t="s">
        <v>14</v>
      </c>
      <c r="D3" s="163" t="s">
        <v>15</v>
      </c>
      <c r="E3" s="123" t="s">
        <v>16</v>
      </c>
      <c r="F3" s="123" t="s">
        <v>17</v>
      </c>
      <c r="G3" s="164" t="s">
        <v>18</v>
      </c>
      <c r="H3" s="165" t="s">
        <v>19</v>
      </c>
      <c r="I3" s="166" t="s">
        <v>20</v>
      </c>
      <c r="J3" s="167" t="s">
        <v>21</v>
      </c>
      <c r="K3" s="121">
        <v>10</v>
      </c>
    </row>
    <row r="4" spans="1:11" s="108" customFormat="1" ht="372.75" customHeight="1">
      <c r="A4" s="63">
        <v>1</v>
      </c>
      <c r="B4" s="329" t="s">
        <v>277</v>
      </c>
      <c r="C4" s="169">
        <v>5</v>
      </c>
      <c r="D4" s="113" t="s">
        <v>5</v>
      </c>
      <c r="E4" s="112"/>
      <c r="F4" s="170"/>
      <c r="G4" s="111">
        <f>ROUND(F4*(1+(I4/100)),2)</f>
        <v>0</v>
      </c>
      <c r="H4" s="110">
        <f>C4*F4</f>
        <v>0</v>
      </c>
      <c r="I4" s="152">
        <v>8</v>
      </c>
      <c r="J4" s="110">
        <f>H4+H4*I4/100</f>
        <v>0</v>
      </c>
      <c r="K4" s="109"/>
    </row>
    <row r="5" spans="1:11" s="108" customFormat="1" ht="351" customHeight="1">
      <c r="A5" s="63">
        <v>2</v>
      </c>
      <c r="B5" s="330" t="s">
        <v>278</v>
      </c>
      <c r="C5" s="169">
        <v>5</v>
      </c>
      <c r="D5" s="113" t="s">
        <v>5</v>
      </c>
      <c r="E5" s="112"/>
      <c r="F5" s="170"/>
      <c r="G5" s="111">
        <f>ROUND(F5*(1+(I5/100)),2)</f>
        <v>0</v>
      </c>
      <c r="H5" s="110">
        <f>C5*F5</f>
        <v>0</v>
      </c>
      <c r="I5" s="152">
        <v>8</v>
      </c>
      <c r="J5" s="110">
        <f>H5+H5*I5/100</f>
        <v>0</v>
      </c>
      <c r="K5" s="109"/>
    </row>
    <row r="6" spans="1:11" s="89" customFormat="1" ht="357" customHeight="1">
      <c r="A6" s="63">
        <v>3</v>
      </c>
      <c r="B6" s="310" t="s">
        <v>279</v>
      </c>
      <c r="C6" s="174">
        <v>5</v>
      </c>
      <c r="D6" s="113" t="s">
        <v>5</v>
      </c>
      <c r="E6" s="112"/>
      <c r="F6" s="170"/>
      <c r="G6" s="111">
        <f>ROUND(F6*(1+(I6/100)),2)</f>
        <v>0</v>
      </c>
      <c r="H6" s="110">
        <f>C6*F6</f>
        <v>0</v>
      </c>
      <c r="I6" s="152">
        <v>8</v>
      </c>
      <c r="J6" s="110">
        <f>H6+H6*I6/100</f>
        <v>0</v>
      </c>
      <c r="K6" s="109"/>
    </row>
    <row r="7" spans="1:11" ht="12.75">
      <c r="A7" s="106"/>
      <c r="B7" s="106"/>
      <c r="C7" s="176"/>
      <c r="D7" s="177"/>
      <c r="E7" s="5"/>
      <c r="F7" s="354" t="s">
        <v>11</v>
      </c>
      <c r="G7" s="354"/>
      <c r="H7" s="107">
        <f>SUM(H4:H6)</f>
        <v>0</v>
      </c>
      <c r="I7" s="5"/>
      <c r="J7" s="107">
        <f>SUM(J4:J6)</f>
        <v>0</v>
      </c>
      <c r="K7" s="102"/>
    </row>
    <row r="8" spans="1:7" ht="12.75">
      <c r="A8" s="89" t="s">
        <v>10</v>
      </c>
      <c r="F8" s="99"/>
      <c r="G8" s="100"/>
    </row>
    <row r="9" spans="1:6" ht="12.75">
      <c r="A9" s="89"/>
      <c r="F9" s="99"/>
    </row>
    <row r="10" spans="1:10" ht="12.75">
      <c r="A10" s="178"/>
      <c r="B10" s="179"/>
      <c r="C10" s="180"/>
      <c r="D10" s="180"/>
      <c r="E10" s="180"/>
      <c r="F10" s="181"/>
      <c r="G10" s="182"/>
      <c r="H10" s="182"/>
      <c r="I10" s="182"/>
      <c r="J10" s="39"/>
    </row>
    <row r="11" spans="1:10" ht="12.75">
      <c r="A11" s="98" t="s">
        <v>242</v>
      </c>
      <c r="B11" s="96"/>
      <c r="C11" s="96"/>
      <c r="D11" s="96"/>
      <c r="E11" s="96"/>
      <c r="F11" s="97"/>
      <c r="G11" s="89"/>
      <c r="H11" s="89"/>
      <c r="I11" s="94"/>
      <c r="J11" s="94"/>
    </row>
    <row r="12" spans="1:10" ht="12.75">
      <c r="A12" s="89"/>
      <c r="B12" s="89"/>
      <c r="C12" s="89"/>
      <c r="D12" s="89"/>
      <c r="E12" s="91"/>
      <c r="F12" s="96"/>
      <c r="G12" s="95"/>
      <c r="H12" s="94"/>
      <c r="I12" s="94"/>
      <c r="J12" s="94"/>
    </row>
    <row r="13" spans="1:10" ht="12.75">
      <c r="A13" s="349" t="s">
        <v>22</v>
      </c>
      <c r="B13" s="349"/>
      <c r="C13" s="349"/>
      <c r="D13" s="349"/>
      <c r="E13" s="349"/>
      <c r="F13" s="349"/>
      <c r="G13" s="349"/>
      <c r="H13" s="349"/>
      <c r="I13" s="349"/>
      <c r="J13" s="349"/>
    </row>
    <row r="14" spans="1:10" ht="12.75">
      <c r="A14" s="33"/>
      <c r="B14" s="34"/>
      <c r="C14" s="34"/>
      <c r="D14" s="34"/>
      <c r="E14" s="34"/>
      <c r="F14" s="34"/>
      <c r="G14" s="34"/>
      <c r="H14" s="34"/>
      <c r="I14" s="34"/>
      <c r="J14" s="34"/>
    </row>
    <row r="15" spans="1:10" ht="12.75">
      <c r="A15" s="23" t="s">
        <v>12</v>
      </c>
      <c r="B15" s="89"/>
      <c r="C15" s="89"/>
      <c r="D15" s="89"/>
      <c r="E15" s="91"/>
      <c r="F15" s="91"/>
      <c r="G15" s="91"/>
      <c r="H15" s="91"/>
      <c r="I15" s="91"/>
      <c r="J15" s="91"/>
    </row>
    <row r="16" spans="1:10" ht="12.75">
      <c r="A16" s="23"/>
      <c r="B16" s="89"/>
      <c r="C16" s="89"/>
      <c r="D16" s="89"/>
      <c r="E16" s="91"/>
      <c r="F16" s="91"/>
      <c r="G16" s="91"/>
      <c r="H16" s="91"/>
      <c r="I16" s="91"/>
      <c r="J16" s="91"/>
    </row>
    <row r="17" spans="1:10" ht="12.75">
      <c r="A17" s="89"/>
      <c r="B17" s="89"/>
      <c r="C17" s="89"/>
      <c r="D17" s="89"/>
      <c r="E17" s="91"/>
      <c r="F17" s="91"/>
      <c r="G17" s="91"/>
      <c r="H17" s="91"/>
      <c r="I17" s="91"/>
      <c r="J17" s="91"/>
    </row>
    <row r="18" spans="6:10" ht="12.75">
      <c r="F18" s="91"/>
      <c r="G18" s="91"/>
      <c r="H18" s="91" t="s">
        <v>24</v>
      </c>
      <c r="I18" s="91"/>
      <c r="J18" s="91"/>
    </row>
    <row r="19" ht="12.75">
      <c r="H19" s="90" t="s">
        <v>23</v>
      </c>
    </row>
  </sheetData>
  <sheetProtection/>
  <mergeCells count="5">
    <mergeCell ref="A1:J1"/>
    <mergeCell ref="A2:B2"/>
    <mergeCell ref="A3:B3"/>
    <mergeCell ref="F7:G7"/>
    <mergeCell ref="A13:J13"/>
  </mergeCells>
  <printOptions/>
  <pageMargins left="0.7" right="0.7" top="0.75" bottom="0.75" header="0.3" footer="0.3"/>
  <pageSetup fitToHeight="0" horizontalDpi="600" verticalDpi="600" orientation="landscape" paperSize="9" scale="68" r:id="rId1"/>
  <headerFooter alignWithMargins="0">
    <oddHeader>&amp;LZP/29/2018&amp;CFormularz asortymentowo-ilościowo-cenowo&amp;RZałącznik nr 2</oddHeader>
  </headerFooter>
  <rowBreaks count="1" manualBreakCount="1">
    <brk id="5" max="255" man="1"/>
  </rowBreaks>
</worksheet>
</file>

<file path=xl/worksheets/sheet6.xml><?xml version="1.0" encoding="utf-8"?>
<worksheet xmlns="http://schemas.openxmlformats.org/spreadsheetml/2006/main" xmlns:r="http://schemas.openxmlformats.org/officeDocument/2006/relationships">
  <dimension ref="A1:K46"/>
  <sheetViews>
    <sheetView view="pageBreakPreview" zoomScale="20" zoomScaleNormal="75" zoomScaleSheetLayoutView="20" workbookViewId="0" topLeftCell="A13">
      <selection activeCell="B15" sqref="B15"/>
    </sheetView>
  </sheetViews>
  <sheetFormatPr defaultColWidth="11.375" defaultRowHeight="12.75"/>
  <cols>
    <col min="1" max="1" width="8.25390625" style="8" customWidth="1"/>
    <col min="2" max="2" width="41.37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44" t="s">
        <v>27</v>
      </c>
      <c r="B1" s="344"/>
      <c r="C1" s="344"/>
      <c r="D1" s="344"/>
      <c r="E1" s="344"/>
      <c r="F1" s="344"/>
      <c r="G1" s="344"/>
      <c r="H1" s="344"/>
      <c r="I1" s="344"/>
      <c r="J1" s="344"/>
    </row>
    <row r="2" spans="1:11" s="11" customFormat="1" ht="52.5" customHeight="1">
      <c r="A2" s="345" t="s">
        <v>0</v>
      </c>
      <c r="B2" s="345"/>
      <c r="C2" s="9" t="s">
        <v>6</v>
      </c>
      <c r="D2" s="9" t="s">
        <v>1</v>
      </c>
      <c r="E2" s="10" t="s">
        <v>7</v>
      </c>
      <c r="F2" s="9" t="s">
        <v>2</v>
      </c>
      <c r="G2" s="9" t="s">
        <v>8</v>
      </c>
      <c r="H2" s="9" t="s">
        <v>3</v>
      </c>
      <c r="I2" s="9" t="s">
        <v>9</v>
      </c>
      <c r="J2" s="9" t="s">
        <v>4</v>
      </c>
      <c r="K2" s="49" t="s">
        <v>26</v>
      </c>
    </row>
    <row r="3" spans="1:11" s="25" customFormat="1" ht="13.5" customHeight="1">
      <c r="A3" s="346" t="s">
        <v>13</v>
      </c>
      <c r="B3" s="347"/>
      <c r="C3" s="26" t="s">
        <v>14</v>
      </c>
      <c r="D3" s="27" t="s">
        <v>15</v>
      </c>
      <c r="E3" s="28" t="s">
        <v>16</v>
      </c>
      <c r="F3" s="28" t="s">
        <v>17</v>
      </c>
      <c r="G3" s="29" t="s">
        <v>18</v>
      </c>
      <c r="H3" s="30" t="s">
        <v>19</v>
      </c>
      <c r="I3" s="31">
        <v>8</v>
      </c>
      <c r="J3" s="32" t="s">
        <v>21</v>
      </c>
      <c r="K3" s="50">
        <v>11</v>
      </c>
    </row>
    <row r="4" spans="1:11" s="25" customFormat="1" ht="244.5" customHeight="1">
      <c r="A4" s="68">
        <v>1</v>
      </c>
      <c r="B4" s="80" t="s">
        <v>28</v>
      </c>
      <c r="C4" s="72">
        <v>100</v>
      </c>
      <c r="D4" s="12" t="s">
        <v>5</v>
      </c>
      <c r="E4" s="13"/>
      <c r="F4" s="52"/>
      <c r="G4" s="42">
        <f>ROUND(F4*(1+(I4/100)),2)</f>
        <v>0</v>
      </c>
      <c r="H4" s="43">
        <f>C4*F4</f>
        <v>0</v>
      </c>
      <c r="I4" s="219">
        <v>8</v>
      </c>
      <c r="J4" s="43">
        <f>H4+H4*I4/100</f>
        <v>0</v>
      </c>
      <c r="K4" s="51"/>
    </row>
    <row r="5" spans="1:11" s="25" customFormat="1" ht="108">
      <c r="A5" s="68">
        <v>2</v>
      </c>
      <c r="B5" s="84" t="s">
        <v>113</v>
      </c>
      <c r="C5" s="72">
        <v>150</v>
      </c>
      <c r="D5" s="12" t="s">
        <v>5</v>
      </c>
      <c r="E5" s="13"/>
      <c r="F5" s="52"/>
      <c r="G5" s="42">
        <f>ROUND(F5*(1+(I5/100)),2)</f>
        <v>0</v>
      </c>
      <c r="H5" s="43">
        <f>C5*F5</f>
        <v>0</v>
      </c>
      <c r="I5" s="219">
        <v>8</v>
      </c>
      <c r="J5" s="43">
        <f>H5+H5*I5/100</f>
        <v>0</v>
      </c>
      <c r="K5" s="51"/>
    </row>
    <row r="6" spans="1:11" s="25" customFormat="1" ht="114" customHeight="1">
      <c r="A6" s="68">
        <v>3</v>
      </c>
      <c r="B6" s="84" t="s">
        <v>114</v>
      </c>
      <c r="C6" s="72">
        <v>50</v>
      </c>
      <c r="D6" s="85" t="s">
        <v>5</v>
      </c>
      <c r="E6" s="13"/>
      <c r="F6" s="52"/>
      <c r="G6" s="42">
        <f aca="true" t="shared" si="0" ref="G6:G23">ROUND(F6*(1+(I6/100)),2)</f>
        <v>0</v>
      </c>
      <c r="H6" s="43">
        <f aca="true" t="shared" si="1" ref="H6:H23">C6*F6</f>
        <v>0</v>
      </c>
      <c r="I6" s="219">
        <v>8</v>
      </c>
      <c r="J6" s="43">
        <f aca="true" t="shared" si="2" ref="J6:J23">H6+H6*I6/100</f>
        <v>0</v>
      </c>
      <c r="K6" s="51"/>
    </row>
    <row r="7" spans="1:11" s="25" customFormat="1" ht="111.75" customHeight="1">
      <c r="A7" s="68">
        <v>4</v>
      </c>
      <c r="B7" s="84" t="s">
        <v>115</v>
      </c>
      <c r="C7" s="72">
        <v>50</v>
      </c>
      <c r="D7" s="85" t="s">
        <v>116</v>
      </c>
      <c r="E7" s="13"/>
      <c r="F7" s="52"/>
      <c r="G7" s="42">
        <f t="shared" si="0"/>
        <v>0</v>
      </c>
      <c r="H7" s="43">
        <f t="shared" si="1"/>
        <v>0</v>
      </c>
      <c r="I7" s="219">
        <v>8</v>
      </c>
      <c r="J7" s="43">
        <f t="shared" si="2"/>
        <v>0</v>
      </c>
      <c r="K7" s="51"/>
    </row>
    <row r="8" spans="1:11" s="25" customFormat="1" ht="114" customHeight="1">
      <c r="A8" s="68">
        <v>5</v>
      </c>
      <c r="B8" s="86" t="s">
        <v>117</v>
      </c>
      <c r="C8" s="72">
        <v>50</v>
      </c>
      <c r="D8" s="85" t="s">
        <v>116</v>
      </c>
      <c r="E8" s="13"/>
      <c r="F8" s="52"/>
      <c r="G8" s="42">
        <f t="shared" si="0"/>
        <v>0</v>
      </c>
      <c r="H8" s="43">
        <f t="shared" si="1"/>
        <v>0</v>
      </c>
      <c r="I8" s="219">
        <v>8</v>
      </c>
      <c r="J8" s="43">
        <f t="shared" si="2"/>
        <v>0</v>
      </c>
      <c r="K8" s="51"/>
    </row>
    <row r="9" spans="1:11" s="25" customFormat="1" ht="81" customHeight="1">
      <c r="A9" s="63">
        <v>6</v>
      </c>
      <c r="B9" s="80" t="s">
        <v>29</v>
      </c>
      <c r="C9" s="72">
        <v>500</v>
      </c>
      <c r="D9" s="12" t="s">
        <v>5</v>
      </c>
      <c r="E9" s="13"/>
      <c r="F9" s="52"/>
      <c r="G9" s="42">
        <f t="shared" si="0"/>
        <v>0</v>
      </c>
      <c r="H9" s="43">
        <f t="shared" si="1"/>
        <v>0</v>
      </c>
      <c r="I9" s="219">
        <v>8</v>
      </c>
      <c r="J9" s="43">
        <f t="shared" si="2"/>
        <v>0</v>
      </c>
      <c r="K9" s="51"/>
    </row>
    <row r="10" spans="1:11" s="25" customFormat="1" ht="327.75" customHeight="1">
      <c r="A10" s="68">
        <v>7</v>
      </c>
      <c r="B10" s="74" t="s">
        <v>30</v>
      </c>
      <c r="C10" s="72">
        <v>700</v>
      </c>
      <c r="D10" s="12" t="s">
        <v>5</v>
      </c>
      <c r="E10" s="13"/>
      <c r="F10" s="52"/>
      <c r="G10" s="42">
        <f t="shared" si="0"/>
        <v>0</v>
      </c>
      <c r="H10" s="43">
        <f t="shared" si="1"/>
        <v>0</v>
      </c>
      <c r="I10" s="219">
        <v>8</v>
      </c>
      <c r="J10" s="43">
        <f t="shared" si="2"/>
        <v>0</v>
      </c>
      <c r="K10" s="51"/>
    </row>
    <row r="11" spans="1:11" s="25" customFormat="1" ht="234" customHeight="1">
      <c r="A11" s="68">
        <v>8</v>
      </c>
      <c r="B11" s="79" t="s">
        <v>31</v>
      </c>
      <c r="C11" s="72">
        <v>250</v>
      </c>
      <c r="D11" s="12" t="s">
        <v>5</v>
      </c>
      <c r="E11" s="13"/>
      <c r="F11" s="52"/>
      <c r="G11" s="42">
        <f t="shared" si="0"/>
        <v>0</v>
      </c>
      <c r="H11" s="43">
        <f t="shared" si="1"/>
        <v>0</v>
      </c>
      <c r="I11" s="219">
        <v>8</v>
      </c>
      <c r="J11" s="43">
        <f t="shared" si="2"/>
        <v>0</v>
      </c>
      <c r="K11" s="51"/>
    </row>
    <row r="12" spans="1:11" s="25" customFormat="1" ht="242.25" customHeight="1">
      <c r="A12" s="63">
        <v>9</v>
      </c>
      <c r="B12" s="79" t="s">
        <v>32</v>
      </c>
      <c r="C12" s="72">
        <v>25</v>
      </c>
      <c r="D12" s="12" t="s">
        <v>5</v>
      </c>
      <c r="E12" s="13"/>
      <c r="F12" s="52"/>
      <c r="G12" s="42">
        <f t="shared" si="0"/>
        <v>0</v>
      </c>
      <c r="H12" s="43">
        <f t="shared" si="1"/>
        <v>0</v>
      </c>
      <c r="I12" s="219">
        <v>8</v>
      </c>
      <c r="J12" s="43">
        <f t="shared" si="2"/>
        <v>0</v>
      </c>
      <c r="K12" s="51"/>
    </row>
    <row r="13" spans="1:11" s="11" customFormat="1" ht="116.25" customHeight="1">
      <c r="A13" s="63">
        <v>10</v>
      </c>
      <c r="B13" s="79" t="s">
        <v>33</v>
      </c>
      <c r="C13" s="72">
        <v>500</v>
      </c>
      <c r="D13" s="12" t="s">
        <v>5</v>
      </c>
      <c r="E13" s="13"/>
      <c r="F13" s="52"/>
      <c r="G13" s="42">
        <f t="shared" si="0"/>
        <v>0</v>
      </c>
      <c r="H13" s="43">
        <f t="shared" si="1"/>
        <v>0</v>
      </c>
      <c r="I13" s="219">
        <v>8</v>
      </c>
      <c r="J13" s="43">
        <f t="shared" si="2"/>
        <v>0</v>
      </c>
      <c r="K13" s="51"/>
    </row>
    <row r="14" spans="1:11" s="11" customFormat="1" ht="91.5" customHeight="1">
      <c r="A14" s="68">
        <v>11</v>
      </c>
      <c r="B14" s="79" t="s">
        <v>34</v>
      </c>
      <c r="C14" s="72">
        <v>50</v>
      </c>
      <c r="D14" s="12" t="s">
        <v>5</v>
      </c>
      <c r="E14" s="13"/>
      <c r="F14" s="52"/>
      <c r="G14" s="42">
        <f t="shared" si="0"/>
        <v>0</v>
      </c>
      <c r="H14" s="43">
        <f t="shared" si="1"/>
        <v>0</v>
      </c>
      <c r="I14" s="219">
        <v>8</v>
      </c>
      <c r="J14" s="43">
        <f t="shared" si="2"/>
        <v>0</v>
      </c>
      <c r="K14" s="51"/>
    </row>
    <row r="15" spans="1:11" s="11" customFormat="1" ht="228" customHeight="1">
      <c r="A15" s="63">
        <v>12</v>
      </c>
      <c r="B15" s="213" t="s">
        <v>241</v>
      </c>
      <c r="C15" s="214">
        <v>50</v>
      </c>
      <c r="D15" s="215" t="s">
        <v>5</v>
      </c>
      <c r="E15" s="216"/>
      <c r="F15" s="217"/>
      <c r="G15" s="42">
        <f t="shared" si="0"/>
        <v>0</v>
      </c>
      <c r="H15" s="43">
        <f t="shared" si="1"/>
        <v>0</v>
      </c>
      <c r="I15" s="219">
        <v>8</v>
      </c>
      <c r="J15" s="43">
        <f t="shared" si="2"/>
        <v>0</v>
      </c>
      <c r="K15" s="218"/>
    </row>
    <row r="16" spans="1:11" s="11" customFormat="1" ht="132.75" customHeight="1">
      <c r="A16" s="68">
        <v>13</v>
      </c>
      <c r="B16" s="84" t="s">
        <v>118</v>
      </c>
      <c r="C16" s="72">
        <v>100</v>
      </c>
      <c r="D16" s="85" t="s">
        <v>116</v>
      </c>
      <c r="E16" s="13"/>
      <c r="F16" s="52"/>
      <c r="G16" s="42">
        <f t="shared" si="0"/>
        <v>0</v>
      </c>
      <c r="H16" s="43">
        <f t="shared" si="1"/>
        <v>0</v>
      </c>
      <c r="I16" s="219">
        <v>8</v>
      </c>
      <c r="J16" s="43">
        <f t="shared" si="2"/>
        <v>0</v>
      </c>
      <c r="K16" s="51"/>
    </row>
    <row r="17" spans="1:11" s="11" customFormat="1" ht="171" customHeight="1">
      <c r="A17" s="68">
        <v>14</v>
      </c>
      <c r="B17" s="79" t="s">
        <v>35</v>
      </c>
      <c r="C17" s="72">
        <v>300</v>
      </c>
      <c r="D17" s="12" t="s">
        <v>5</v>
      </c>
      <c r="E17" s="13"/>
      <c r="F17" s="52"/>
      <c r="G17" s="42">
        <f t="shared" si="0"/>
        <v>0</v>
      </c>
      <c r="H17" s="43">
        <f t="shared" si="1"/>
        <v>0</v>
      </c>
      <c r="I17" s="219">
        <v>8</v>
      </c>
      <c r="J17" s="43">
        <f t="shared" si="2"/>
        <v>0</v>
      </c>
      <c r="K17" s="51"/>
    </row>
    <row r="18" spans="1:11" s="11" customFormat="1" ht="182.25" customHeight="1">
      <c r="A18" s="63">
        <v>15</v>
      </c>
      <c r="B18" s="79" t="s">
        <v>36</v>
      </c>
      <c r="C18" s="72">
        <v>400</v>
      </c>
      <c r="D18" s="12" t="s">
        <v>5</v>
      </c>
      <c r="E18" s="13"/>
      <c r="F18" s="52"/>
      <c r="G18" s="42">
        <f t="shared" si="0"/>
        <v>0</v>
      </c>
      <c r="H18" s="43">
        <f t="shared" si="1"/>
        <v>0</v>
      </c>
      <c r="I18" s="219">
        <v>8</v>
      </c>
      <c r="J18" s="43">
        <f t="shared" si="2"/>
        <v>0</v>
      </c>
      <c r="K18" s="51"/>
    </row>
    <row r="19" spans="1:11" s="11" customFormat="1" ht="210" customHeight="1">
      <c r="A19" s="68">
        <v>16</v>
      </c>
      <c r="B19" s="79" t="s">
        <v>37</v>
      </c>
      <c r="C19" s="72">
        <v>250</v>
      </c>
      <c r="D19" s="12" t="s">
        <v>5</v>
      </c>
      <c r="E19" s="13"/>
      <c r="F19" s="52"/>
      <c r="G19" s="42">
        <f t="shared" si="0"/>
        <v>0</v>
      </c>
      <c r="H19" s="43">
        <f t="shared" si="1"/>
        <v>0</v>
      </c>
      <c r="I19" s="219">
        <v>8</v>
      </c>
      <c r="J19" s="43">
        <f t="shared" si="2"/>
        <v>0</v>
      </c>
      <c r="K19" s="51"/>
    </row>
    <row r="20" spans="1:11" s="11" customFormat="1" ht="245.25" customHeight="1">
      <c r="A20" s="68">
        <v>17</v>
      </c>
      <c r="B20" s="79" t="s">
        <v>38</v>
      </c>
      <c r="C20" s="72">
        <v>100</v>
      </c>
      <c r="D20" s="12" t="s">
        <v>5</v>
      </c>
      <c r="E20" s="13"/>
      <c r="F20" s="52"/>
      <c r="G20" s="42">
        <f t="shared" si="0"/>
        <v>0</v>
      </c>
      <c r="H20" s="43">
        <f t="shared" si="1"/>
        <v>0</v>
      </c>
      <c r="I20" s="219">
        <v>8</v>
      </c>
      <c r="J20" s="43">
        <f t="shared" si="2"/>
        <v>0</v>
      </c>
      <c r="K20" s="51"/>
    </row>
    <row r="21" spans="1:11" s="11" customFormat="1" ht="216.75" customHeight="1">
      <c r="A21" s="63">
        <v>18</v>
      </c>
      <c r="B21" s="79" t="s">
        <v>39</v>
      </c>
      <c r="C21" s="72">
        <v>50</v>
      </c>
      <c r="D21" s="12" t="s">
        <v>5</v>
      </c>
      <c r="E21" s="13"/>
      <c r="F21" s="52"/>
      <c r="G21" s="42">
        <f t="shared" si="0"/>
        <v>0</v>
      </c>
      <c r="H21" s="43">
        <f t="shared" si="1"/>
        <v>0</v>
      </c>
      <c r="I21" s="219">
        <v>8</v>
      </c>
      <c r="J21" s="43">
        <f t="shared" si="2"/>
        <v>0</v>
      </c>
      <c r="K21" s="51"/>
    </row>
    <row r="22" spans="1:11" s="11" customFormat="1" ht="225" customHeight="1">
      <c r="A22" s="63">
        <v>19</v>
      </c>
      <c r="B22" s="79" t="s">
        <v>146</v>
      </c>
      <c r="C22" s="72">
        <v>50</v>
      </c>
      <c r="D22" s="85" t="s">
        <v>116</v>
      </c>
      <c r="E22" s="13"/>
      <c r="F22" s="52"/>
      <c r="G22" s="42">
        <f t="shared" si="0"/>
        <v>0</v>
      </c>
      <c r="H22" s="43">
        <f t="shared" si="1"/>
        <v>0</v>
      </c>
      <c r="I22" s="219">
        <v>8</v>
      </c>
      <c r="J22" s="43">
        <f t="shared" si="2"/>
        <v>0</v>
      </c>
      <c r="K22" s="51"/>
    </row>
    <row r="23" spans="1:11" s="11" customFormat="1" ht="207.75" customHeight="1">
      <c r="A23" s="63">
        <v>20</v>
      </c>
      <c r="B23" s="79" t="s">
        <v>40</v>
      </c>
      <c r="C23" s="72">
        <v>50</v>
      </c>
      <c r="D23" s="12" t="s">
        <v>5</v>
      </c>
      <c r="E23" s="13"/>
      <c r="F23" s="52"/>
      <c r="G23" s="42">
        <f t="shared" si="0"/>
        <v>0</v>
      </c>
      <c r="H23" s="43">
        <f t="shared" si="1"/>
        <v>0</v>
      </c>
      <c r="I23" s="219">
        <v>8</v>
      </c>
      <c r="J23" s="43">
        <f t="shared" si="2"/>
        <v>0</v>
      </c>
      <c r="K23" s="51"/>
    </row>
    <row r="24" spans="1:11" s="11" customFormat="1" ht="12.75">
      <c r="A24" s="3"/>
      <c r="B24" s="3"/>
      <c r="C24" s="4"/>
      <c r="D24" s="1"/>
      <c r="E24" s="5"/>
      <c r="F24" s="348" t="s">
        <v>11</v>
      </c>
      <c r="G24" s="348"/>
      <c r="H24" s="6">
        <f>SUM(H4:H23)</f>
        <v>0</v>
      </c>
      <c r="I24" s="5"/>
      <c r="J24" s="6">
        <f>SUM(J4:J23)</f>
        <v>0</v>
      </c>
      <c r="K24" s="8"/>
    </row>
    <row r="25" spans="1:11" s="2" customFormat="1" ht="12.75">
      <c r="A25" s="14" t="s">
        <v>10</v>
      </c>
      <c r="B25" s="8"/>
      <c r="C25" s="8"/>
      <c r="D25" s="8"/>
      <c r="E25" s="7"/>
      <c r="F25" s="15"/>
      <c r="G25" s="22"/>
      <c r="H25" s="7"/>
      <c r="I25" s="7"/>
      <c r="J25" s="7"/>
      <c r="K25" s="8"/>
    </row>
    <row r="26" spans="1:6" ht="12.75">
      <c r="A26" s="14"/>
      <c r="F26" s="15"/>
    </row>
    <row r="27" spans="1:10" ht="12.75">
      <c r="A27" s="35"/>
      <c r="B27" s="36"/>
      <c r="C27" s="37"/>
      <c r="D27" s="37"/>
      <c r="E27" s="37"/>
      <c r="F27" s="38"/>
      <c r="G27" s="40"/>
      <c r="H27" s="40"/>
      <c r="I27" s="40"/>
      <c r="J27" s="39"/>
    </row>
    <row r="28" spans="1:10" ht="14.25" customHeight="1">
      <c r="A28" s="19" t="s">
        <v>242</v>
      </c>
      <c r="B28" s="20"/>
      <c r="C28" s="20"/>
      <c r="D28" s="20"/>
      <c r="E28" s="20"/>
      <c r="F28" s="16"/>
      <c r="G28" s="14"/>
      <c r="H28" s="14"/>
      <c r="I28" s="17"/>
      <c r="J28" s="17"/>
    </row>
    <row r="29" spans="5:11" s="14" customFormat="1" ht="19.5" customHeight="1">
      <c r="E29" s="18"/>
      <c r="F29" s="20"/>
      <c r="G29" s="21"/>
      <c r="H29" s="17"/>
      <c r="I29" s="17"/>
      <c r="J29" s="17"/>
      <c r="K29" s="8"/>
    </row>
    <row r="30" spans="1:11" s="14" customFormat="1" ht="12.75" customHeight="1">
      <c r="A30" s="349" t="s">
        <v>22</v>
      </c>
      <c r="B30" s="350"/>
      <c r="C30" s="350"/>
      <c r="D30" s="350"/>
      <c r="E30" s="350"/>
      <c r="F30" s="350"/>
      <c r="G30" s="350"/>
      <c r="H30" s="350"/>
      <c r="I30" s="350"/>
      <c r="J30" s="350"/>
      <c r="K30" s="8"/>
    </row>
    <row r="31" spans="1:11" s="14" customFormat="1" ht="40.5" customHeight="1">
      <c r="A31" s="33"/>
      <c r="B31" s="34"/>
      <c r="C31" s="34"/>
      <c r="D31" s="34"/>
      <c r="E31" s="34"/>
      <c r="F31" s="34"/>
      <c r="G31" s="34"/>
      <c r="H31" s="34"/>
      <c r="I31" s="34"/>
      <c r="J31" s="34"/>
      <c r="K31" s="8"/>
    </row>
    <row r="32" spans="1:11" s="14" customFormat="1" ht="16.5" customHeight="1">
      <c r="A32" s="23" t="s">
        <v>12</v>
      </c>
      <c r="E32" s="18"/>
      <c r="F32" s="18"/>
      <c r="G32" s="18"/>
      <c r="H32" s="18"/>
      <c r="I32" s="18"/>
      <c r="J32" s="18"/>
      <c r="K32" s="8"/>
    </row>
    <row r="33" spans="1:11" s="14" customFormat="1" ht="12.75" customHeight="1">
      <c r="A33" s="23"/>
      <c r="E33" s="18"/>
      <c r="F33" s="18"/>
      <c r="G33" s="18"/>
      <c r="H33" s="18"/>
      <c r="I33" s="18"/>
      <c r="J33" s="18"/>
      <c r="K33" s="8"/>
    </row>
    <row r="34" spans="5:11" s="14" customFormat="1" ht="12.75" customHeight="1">
      <c r="E34" s="18"/>
      <c r="F34" s="18"/>
      <c r="G34" s="18"/>
      <c r="H34" s="18"/>
      <c r="I34" s="18"/>
      <c r="J34" s="18"/>
      <c r="K34" s="8"/>
    </row>
    <row r="35" spans="1:11" s="14" customFormat="1" ht="12.75" customHeight="1">
      <c r="A35" s="8"/>
      <c r="B35" s="8"/>
      <c r="C35" s="8"/>
      <c r="D35" s="8"/>
      <c r="E35" s="7"/>
      <c r="F35" s="18"/>
      <c r="G35" s="18"/>
      <c r="H35" s="18" t="s">
        <v>24</v>
      </c>
      <c r="I35" s="18"/>
      <c r="J35" s="18"/>
      <c r="K35" s="8"/>
    </row>
    <row r="36" ht="12.75">
      <c r="H36" s="24" t="s">
        <v>23</v>
      </c>
    </row>
    <row r="40" ht="12.75">
      <c r="K40" s="14"/>
    </row>
    <row r="41" ht="12.75">
      <c r="K41" s="14"/>
    </row>
    <row r="42" ht="12.75">
      <c r="K42" s="14"/>
    </row>
    <row r="43" ht="12.75">
      <c r="K43" s="14"/>
    </row>
    <row r="44" ht="12.75">
      <c r="K44" s="14"/>
    </row>
    <row r="45" ht="12.75">
      <c r="K45" s="14"/>
    </row>
    <row r="46" ht="12.75">
      <c r="K46" s="14"/>
    </row>
  </sheetData>
  <sheetProtection/>
  <mergeCells count="5">
    <mergeCell ref="A1:J1"/>
    <mergeCell ref="A2:B2"/>
    <mergeCell ref="A3:B3"/>
    <mergeCell ref="F24:G24"/>
    <mergeCell ref="A30:J30"/>
  </mergeCells>
  <printOptions/>
  <pageMargins left="0.7" right="0.7" top="0.75" bottom="0.75" header="0.3" footer="0.3"/>
  <pageSetup fitToHeight="0" horizontalDpi="600" verticalDpi="600" orientation="landscape" paperSize="9" scale="72" r:id="rId1"/>
  <headerFooter alignWithMargins="0">
    <oddHeader>&amp;LZP/29/2018&amp;CFormularz asortymentowo-ilościowo-cenowo&amp;RZałącznik nr 2</oddHeader>
  </headerFooter>
  <rowBreaks count="4" manualBreakCount="4">
    <brk id="6" max="10" man="1"/>
    <brk id="10" max="10" man="1"/>
    <brk id="13" max="255" man="1"/>
    <brk id="22" max="255" man="1"/>
  </rowBreaks>
</worksheet>
</file>

<file path=xl/worksheets/sheet7.xml><?xml version="1.0" encoding="utf-8"?>
<worksheet xmlns="http://schemas.openxmlformats.org/spreadsheetml/2006/main" xmlns:r="http://schemas.openxmlformats.org/officeDocument/2006/relationships">
  <dimension ref="A1:K28"/>
  <sheetViews>
    <sheetView view="pageBreakPreview" zoomScale="60" workbookViewId="0" topLeftCell="A1">
      <selection activeCell="S23" sqref="S23"/>
    </sheetView>
  </sheetViews>
  <sheetFormatPr defaultColWidth="11.375" defaultRowHeight="12.75"/>
  <cols>
    <col min="1" max="1" width="8.25390625" style="8" customWidth="1"/>
    <col min="2" max="2" width="39.375" style="8" bestFit="1"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44" t="s">
        <v>41</v>
      </c>
      <c r="B1" s="344"/>
      <c r="C1" s="344"/>
      <c r="D1" s="344"/>
      <c r="E1" s="344"/>
      <c r="F1" s="344"/>
      <c r="G1" s="344"/>
      <c r="H1" s="344"/>
      <c r="I1" s="344"/>
      <c r="J1" s="344"/>
    </row>
    <row r="2" spans="1:11" s="11" customFormat="1" ht="52.5" customHeight="1">
      <c r="A2" s="345" t="s">
        <v>0</v>
      </c>
      <c r="B2" s="345"/>
      <c r="C2" s="9" t="s">
        <v>6</v>
      </c>
      <c r="D2" s="9" t="s">
        <v>1</v>
      </c>
      <c r="E2" s="10" t="s">
        <v>7</v>
      </c>
      <c r="F2" s="9" t="s">
        <v>2</v>
      </c>
      <c r="G2" s="9" t="s">
        <v>8</v>
      </c>
      <c r="H2" s="9" t="s">
        <v>3</v>
      </c>
      <c r="I2" s="9" t="s">
        <v>9</v>
      </c>
      <c r="J2" s="9" t="s">
        <v>4</v>
      </c>
      <c r="K2" s="49" t="s">
        <v>26</v>
      </c>
    </row>
    <row r="3" spans="1:11" s="25" customFormat="1" ht="13.5" customHeight="1">
      <c r="A3" s="346" t="s">
        <v>13</v>
      </c>
      <c r="B3" s="347"/>
      <c r="C3" s="54" t="s">
        <v>14</v>
      </c>
      <c r="D3" s="27" t="s">
        <v>15</v>
      </c>
      <c r="E3" s="28" t="s">
        <v>16</v>
      </c>
      <c r="F3" s="28" t="s">
        <v>17</v>
      </c>
      <c r="G3" s="29" t="s">
        <v>18</v>
      </c>
      <c r="H3" s="30" t="s">
        <v>19</v>
      </c>
      <c r="I3" s="31" t="s">
        <v>20</v>
      </c>
      <c r="J3" s="32" t="s">
        <v>21</v>
      </c>
      <c r="K3" s="50">
        <v>11</v>
      </c>
    </row>
    <row r="4" spans="1:11" s="11" customFormat="1" ht="72">
      <c r="A4" s="68">
        <v>1</v>
      </c>
      <c r="B4" s="66" t="s">
        <v>49</v>
      </c>
      <c r="C4" s="82">
        <v>30</v>
      </c>
      <c r="D4" s="69" t="s">
        <v>5</v>
      </c>
      <c r="E4" s="13"/>
      <c r="F4" s="52"/>
      <c r="G4" s="42">
        <f>ROUND(F4*(1+(I4/100)),2)</f>
        <v>0</v>
      </c>
      <c r="H4" s="43">
        <f>C4*F4</f>
        <v>0</v>
      </c>
      <c r="I4" s="219">
        <v>8</v>
      </c>
      <c r="J4" s="43">
        <f>H4+H4*I4/100</f>
        <v>0</v>
      </c>
      <c r="K4" s="51"/>
    </row>
    <row r="5" spans="1:11" s="11" customFormat="1" ht="72">
      <c r="A5" s="63">
        <v>2</v>
      </c>
      <c r="B5" s="66" t="s">
        <v>42</v>
      </c>
      <c r="C5" s="82">
        <v>300</v>
      </c>
      <c r="D5" s="69" t="s">
        <v>5</v>
      </c>
      <c r="E5" s="13"/>
      <c r="F5" s="52"/>
      <c r="G5" s="42">
        <f>ROUND(F5*(1+(I5/100)),2)</f>
        <v>0</v>
      </c>
      <c r="H5" s="43">
        <f>C5*F5</f>
        <v>0</v>
      </c>
      <c r="I5" s="219">
        <v>8</v>
      </c>
      <c r="J5" s="43">
        <f>H5+H5*I5/100</f>
        <v>0</v>
      </c>
      <c r="K5" s="51"/>
    </row>
    <row r="6" spans="1:11" s="2" customFormat="1" ht="12.75">
      <c r="A6" s="3"/>
      <c r="B6" s="3"/>
      <c r="C6" s="4"/>
      <c r="D6" s="1"/>
      <c r="E6" s="5"/>
      <c r="F6" s="348" t="s">
        <v>11</v>
      </c>
      <c r="G6" s="348"/>
      <c r="H6" s="6">
        <f>SUM(H4:H5)</f>
        <v>0</v>
      </c>
      <c r="I6" s="5"/>
      <c r="J6" s="6">
        <f>SUM(J4:J5)</f>
        <v>0</v>
      </c>
      <c r="K6" s="8"/>
    </row>
    <row r="7" spans="1:7" ht="12.75">
      <c r="A7" s="14" t="s">
        <v>10</v>
      </c>
      <c r="F7" s="15"/>
      <c r="G7" s="22"/>
    </row>
    <row r="8" spans="1:6" ht="12.75">
      <c r="A8" s="14"/>
      <c r="F8" s="15"/>
    </row>
    <row r="9" spans="1:10" ht="14.25" customHeight="1">
      <c r="A9" s="35"/>
      <c r="B9" s="36"/>
      <c r="C9" s="37"/>
      <c r="D9" s="37"/>
      <c r="E9" s="37"/>
      <c r="F9" s="38"/>
      <c r="G9" s="40"/>
      <c r="H9" s="40"/>
      <c r="I9" s="40"/>
      <c r="J9" s="39"/>
    </row>
    <row r="10" spans="1:11" s="14" customFormat="1" ht="19.5" customHeight="1">
      <c r="A10" s="19" t="s">
        <v>242</v>
      </c>
      <c r="B10" s="20"/>
      <c r="C10" s="20"/>
      <c r="D10" s="20"/>
      <c r="E10" s="20"/>
      <c r="F10" s="16"/>
      <c r="I10" s="17"/>
      <c r="J10" s="17"/>
      <c r="K10" s="8"/>
    </row>
    <row r="11" spans="5:11" s="14" customFormat="1" ht="12.75" customHeight="1">
      <c r="E11" s="18"/>
      <c r="F11" s="20"/>
      <c r="G11" s="21"/>
      <c r="H11" s="17"/>
      <c r="I11" s="17"/>
      <c r="J11" s="17"/>
      <c r="K11" s="8"/>
    </row>
    <row r="12" spans="1:11" s="14" customFormat="1" ht="40.5" customHeight="1">
      <c r="A12" s="349" t="s">
        <v>22</v>
      </c>
      <c r="B12" s="350"/>
      <c r="C12" s="350"/>
      <c r="D12" s="350"/>
      <c r="E12" s="350"/>
      <c r="F12" s="350"/>
      <c r="G12" s="350"/>
      <c r="H12" s="350"/>
      <c r="I12" s="350"/>
      <c r="J12" s="350"/>
      <c r="K12" s="8"/>
    </row>
    <row r="13" spans="1:11" s="14" customFormat="1" ht="16.5" customHeight="1">
      <c r="A13" s="33"/>
      <c r="B13" s="34"/>
      <c r="C13" s="34"/>
      <c r="D13" s="34"/>
      <c r="E13" s="34"/>
      <c r="F13" s="34"/>
      <c r="G13" s="34"/>
      <c r="H13" s="34"/>
      <c r="I13" s="34"/>
      <c r="J13" s="34"/>
      <c r="K13" s="8"/>
    </row>
    <row r="14" spans="1:11" s="14" customFormat="1" ht="12.75" customHeight="1">
      <c r="A14" s="23" t="s">
        <v>12</v>
      </c>
      <c r="E14" s="18"/>
      <c r="F14" s="18"/>
      <c r="G14" s="18"/>
      <c r="H14" s="18"/>
      <c r="I14" s="18"/>
      <c r="J14" s="18"/>
      <c r="K14" s="8"/>
    </row>
    <row r="15" spans="1:11" s="14" customFormat="1" ht="12.75" customHeight="1">
      <c r="A15" s="23"/>
      <c r="E15" s="18"/>
      <c r="F15" s="18"/>
      <c r="G15" s="18"/>
      <c r="H15" s="18"/>
      <c r="I15" s="18"/>
      <c r="J15" s="18"/>
      <c r="K15" s="8"/>
    </row>
    <row r="16" spans="5:11" s="14" customFormat="1" ht="12.75" customHeight="1">
      <c r="E16" s="18"/>
      <c r="F16" s="18"/>
      <c r="G16" s="18"/>
      <c r="H16" s="18"/>
      <c r="I16" s="18"/>
      <c r="J16" s="18"/>
      <c r="K16" s="8"/>
    </row>
    <row r="17" spans="6:10" ht="12.75">
      <c r="F17" s="18"/>
      <c r="G17" s="18"/>
      <c r="H17" s="18" t="s">
        <v>24</v>
      </c>
      <c r="I17" s="18"/>
      <c r="J17" s="18"/>
    </row>
    <row r="18" ht="12.75">
      <c r="H18" s="24" t="s">
        <v>23</v>
      </c>
    </row>
    <row r="22" ht="12.75">
      <c r="K22" s="14"/>
    </row>
    <row r="23" ht="12.75">
      <c r="K23" s="14"/>
    </row>
    <row r="24" ht="12.75">
      <c r="K24" s="14"/>
    </row>
    <row r="25" ht="12.75">
      <c r="K25" s="14"/>
    </row>
    <row r="26" ht="12.75">
      <c r="K26" s="14"/>
    </row>
    <row r="27" ht="12.75">
      <c r="K27" s="14"/>
    </row>
    <row r="28" ht="12.75">
      <c r="K28" s="14"/>
    </row>
  </sheetData>
  <sheetProtection/>
  <mergeCells count="5">
    <mergeCell ref="A1:J1"/>
    <mergeCell ref="A2:B2"/>
    <mergeCell ref="A3:B3"/>
    <mergeCell ref="F6:G6"/>
    <mergeCell ref="A12:J12"/>
  </mergeCells>
  <printOptions/>
  <pageMargins left="0.7" right="0.7" top="0.75" bottom="0.75" header="0.3" footer="0.3"/>
  <pageSetup fitToHeight="0" horizontalDpi="600" verticalDpi="600" orientation="landscape" paperSize="9" scale="83" r:id="rId1"/>
  <headerFooter alignWithMargins="0">
    <oddHeader>&amp;LZP/29/2018&amp;CFormularz asortymentowo-ilościowo-cenowo&amp;RZałącznik nr 2</oddHeader>
  </headerFooter>
</worksheet>
</file>

<file path=xl/worksheets/sheet8.xml><?xml version="1.0" encoding="utf-8"?>
<worksheet xmlns="http://schemas.openxmlformats.org/spreadsheetml/2006/main" xmlns:r="http://schemas.openxmlformats.org/officeDocument/2006/relationships">
  <dimension ref="A1:K33"/>
  <sheetViews>
    <sheetView view="pageBreakPreview" zoomScale="80" zoomScaleNormal="80" zoomScaleSheetLayoutView="80" workbookViewId="0" topLeftCell="A1">
      <selection activeCell="S23" sqref="S23"/>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44" t="s">
        <v>43</v>
      </c>
      <c r="B1" s="344"/>
      <c r="C1" s="344"/>
      <c r="D1" s="344"/>
      <c r="E1" s="344"/>
      <c r="F1" s="344"/>
      <c r="G1" s="344"/>
      <c r="H1" s="344"/>
      <c r="I1" s="344"/>
      <c r="J1" s="344"/>
    </row>
    <row r="2" spans="1:11" s="11" customFormat="1" ht="52.5" customHeight="1">
      <c r="A2" s="345" t="s">
        <v>0</v>
      </c>
      <c r="B2" s="345"/>
      <c r="C2" s="9" t="s">
        <v>6</v>
      </c>
      <c r="D2" s="9" t="s">
        <v>1</v>
      </c>
      <c r="E2" s="10" t="s">
        <v>7</v>
      </c>
      <c r="F2" s="9" t="s">
        <v>2</v>
      </c>
      <c r="G2" s="9" t="s">
        <v>8</v>
      </c>
      <c r="H2" s="9" t="s">
        <v>3</v>
      </c>
      <c r="I2" s="9" t="s">
        <v>9</v>
      </c>
      <c r="J2" s="9" t="s">
        <v>4</v>
      </c>
      <c r="K2" s="49" t="s">
        <v>26</v>
      </c>
    </row>
    <row r="3" spans="1:11" s="25" customFormat="1" ht="13.5" customHeight="1">
      <c r="A3" s="346" t="s">
        <v>13</v>
      </c>
      <c r="B3" s="347"/>
      <c r="C3" s="26" t="s">
        <v>14</v>
      </c>
      <c r="D3" s="27" t="s">
        <v>15</v>
      </c>
      <c r="E3" s="28" t="s">
        <v>16</v>
      </c>
      <c r="F3" s="28" t="s">
        <v>17</v>
      </c>
      <c r="G3" s="29" t="s">
        <v>18</v>
      </c>
      <c r="H3" s="30" t="s">
        <v>19</v>
      </c>
      <c r="I3" s="31" t="s">
        <v>20</v>
      </c>
      <c r="J3" s="32" t="s">
        <v>21</v>
      </c>
      <c r="K3" s="50">
        <v>11</v>
      </c>
    </row>
    <row r="4" spans="1:11" s="11" customFormat="1" ht="84">
      <c r="A4" s="58">
        <v>1</v>
      </c>
      <c r="B4" s="60" t="s">
        <v>44</v>
      </c>
      <c r="C4" s="61">
        <v>60000</v>
      </c>
      <c r="D4" s="12" t="s">
        <v>5</v>
      </c>
      <c r="E4" s="13"/>
      <c r="F4" s="52"/>
      <c r="G4" s="42">
        <f aca="true" t="shared" si="0" ref="G4:G10">ROUND(F4*(1+(I4/100)),2)</f>
        <v>0</v>
      </c>
      <c r="H4" s="43">
        <f aca="true" t="shared" si="1" ref="H4:H10">C4*F4</f>
        <v>0</v>
      </c>
      <c r="I4" s="219">
        <v>8</v>
      </c>
      <c r="J4" s="43">
        <f aca="true" t="shared" si="2" ref="J4:J10">H4+H4*I4/100</f>
        <v>0</v>
      </c>
      <c r="K4" s="51"/>
    </row>
    <row r="5" spans="1:11" s="11" customFormat="1" ht="48">
      <c r="A5" s="44">
        <v>2</v>
      </c>
      <c r="B5" s="60" t="s">
        <v>45</v>
      </c>
      <c r="C5" s="61">
        <v>20000</v>
      </c>
      <c r="D5" s="12" t="s">
        <v>5</v>
      </c>
      <c r="E5" s="13"/>
      <c r="F5" s="52"/>
      <c r="G5" s="42">
        <f t="shared" si="0"/>
        <v>0</v>
      </c>
      <c r="H5" s="43">
        <f t="shared" si="1"/>
        <v>0</v>
      </c>
      <c r="I5" s="219">
        <v>8</v>
      </c>
      <c r="J5" s="43">
        <f t="shared" si="2"/>
        <v>0</v>
      </c>
      <c r="K5" s="51"/>
    </row>
    <row r="6" spans="1:11" s="11" customFormat="1" ht="14.25">
      <c r="A6" s="387">
        <v>3</v>
      </c>
      <c r="B6" s="389" t="s">
        <v>287</v>
      </c>
      <c r="C6" s="390"/>
      <c r="D6" s="391"/>
      <c r="E6" s="392"/>
      <c r="F6" s="393"/>
      <c r="G6" s="394"/>
      <c r="H6" s="395"/>
      <c r="I6" s="396"/>
      <c r="J6" s="395"/>
      <c r="K6" s="397"/>
    </row>
    <row r="7" spans="1:11" s="11" customFormat="1" ht="14.25">
      <c r="A7" s="387">
        <v>3</v>
      </c>
      <c r="B7" s="389" t="s">
        <v>287</v>
      </c>
      <c r="C7" s="390"/>
      <c r="D7" s="392"/>
      <c r="E7" s="392"/>
      <c r="F7" s="393"/>
      <c r="G7" s="394"/>
      <c r="H7" s="395"/>
      <c r="I7" s="396"/>
      <c r="J7" s="395"/>
      <c r="K7" s="397"/>
    </row>
    <row r="8" spans="1:11" s="11" customFormat="1" ht="14.25">
      <c r="A8" s="387">
        <v>4</v>
      </c>
      <c r="B8" s="389" t="s">
        <v>309</v>
      </c>
      <c r="C8" s="390"/>
      <c r="D8" s="392"/>
      <c r="E8" s="392"/>
      <c r="F8" s="393"/>
      <c r="G8" s="394"/>
      <c r="H8" s="395"/>
      <c r="I8" s="396"/>
      <c r="J8" s="395"/>
      <c r="K8" s="397"/>
    </row>
    <row r="9" spans="1:11" s="11" customFormat="1" ht="14.25">
      <c r="A9" s="387">
        <v>5</v>
      </c>
      <c r="B9" s="389" t="s">
        <v>309</v>
      </c>
      <c r="C9" s="390"/>
      <c r="D9" s="392"/>
      <c r="E9" s="392"/>
      <c r="F9" s="393"/>
      <c r="G9" s="394"/>
      <c r="H9" s="395"/>
      <c r="I9" s="396"/>
      <c r="J9" s="395"/>
      <c r="K9" s="397"/>
    </row>
    <row r="10" spans="1:11" s="11" customFormat="1" ht="46.5" customHeight="1">
      <c r="A10" s="44">
        <v>6</v>
      </c>
      <c r="B10" s="60" t="s">
        <v>112</v>
      </c>
      <c r="C10" s="61">
        <v>600</v>
      </c>
      <c r="D10" s="12" t="s">
        <v>5</v>
      </c>
      <c r="E10" s="13"/>
      <c r="F10" s="52"/>
      <c r="G10" s="42">
        <f t="shared" si="0"/>
        <v>0</v>
      </c>
      <c r="H10" s="43">
        <f t="shared" si="1"/>
        <v>0</v>
      </c>
      <c r="I10" s="219">
        <v>8</v>
      </c>
      <c r="J10" s="43">
        <f t="shared" si="2"/>
        <v>0</v>
      </c>
      <c r="K10" s="51"/>
    </row>
    <row r="11" spans="1:11" s="2" customFormat="1" ht="12.75">
      <c r="A11" s="3"/>
      <c r="B11" s="3"/>
      <c r="C11" s="4"/>
      <c r="D11" s="1"/>
      <c r="E11" s="5"/>
      <c r="F11" s="348" t="s">
        <v>11</v>
      </c>
      <c r="G11" s="348"/>
      <c r="H11" s="6">
        <f>SUM(H4:H10)</f>
        <v>0</v>
      </c>
      <c r="I11" s="5"/>
      <c r="J11" s="6">
        <f>SUM(J4:J10)</f>
        <v>0</v>
      </c>
      <c r="K11" s="8"/>
    </row>
    <row r="12" spans="1:7" ht="12.75">
      <c r="A12" s="14" t="s">
        <v>10</v>
      </c>
      <c r="F12" s="15"/>
      <c r="G12" s="22"/>
    </row>
    <row r="13" spans="1:6" ht="12.75">
      <c r="A13" s="14"/>
      <c r="F13" s="15"/>
    </row>
    <row r="14" spans="1:10" ht="14.25" customHeight="1">
      <c r="A14" s="35"/>
      <c r="B14" s="36"/>
      <c r="C14" s="37"/>
      <c r="D14" s="37"/>
      <c r="E14" s="37"/>
      <c r="F14" s="38"/>
      <c r="G14" s="40"/>
      <c r="H14" s="40"/>
      <c r="I14" s="40"/>
      <c r="J14" s="39"/>
    </row>
    <row r="15" spans="1:11" s="14" customFormat="1" ht="19.5" customHeight="1">
      <c r="A15" s="19" t="s">
        <v>242</v>
      </c>
      <c r="B15" s="20"/>
      <c r="C15" s="20"/>
      <c r="D15" s="20"/>
      <c r="E15" s="20"/>
      <c r="F15" s="16"/>
      <c r="I15" s="17"/>
      <c r="J15" s="17"/>
      <c r="K15" s="8"/>
    </row>
    <row r="16" spans="5:11" s="14" customFormat="1" ht="12.75" customHeight="1">
      <c r="E16" s="18"/>
      <c r="F16" s="20"/>
      <c r="G16" s="21"/>
      <c r="H16" s="17"/>
      <c r="I16" s="17"/>
      <c r="J16" s="17"/>
      <c r="K16" s="8"/>
    </row>
    <row r="17" spans="1:11" s="14" customFormat="1" ht="40.5" customHeight="1">
      <c r="A17" s="349" t="s">
        <v>22</v>
      </c>
      <c r="B17" s="350"/>
      <c r="C17" s="350"/>
      <c r="D17" s="350"/>
      <c r="E17" s="350"/>
      <c r="F17" s="350"/>
      <c r="G17" s="350"/>
      <c r="H17" s="350"/>
      <c r="I17" s="350"/>
      <c r="J17" s="350"/>
      <c r="K17" s="8"/>
    </row>
    <row r="18" spans="1:11" s="14" customFormat="1" ht="16.5" customHeight="1">
      <c r="A18" s="33"/>
      <c r="B18" s="34"/>
      <c r="C18" s="34"/>
      <c r="D18" s="34"/>
      <c r="E18" s="34"/>
      <c r="F18" s="34"/>
      <c r="G18" s="34"/>
      <c r="H18" s="34"/>
      <c r="I18" s="34"/>
      <c r="J18" s="34"/>
      <c r="K18" s="8"/>
    </row>
    <row r="19" spans="1:11" s="14" customFormat="1" ht="12.75" customHeight="1">
      <c r="A19" s="23" t="s">
        <v>12</v>
      </c>
      <c r="E19" s="18"/>
      <c r="F19" s="18"/>
      <c r="G19" s="18"/>
      <c r="H19" s="18"/>
      <c r="I19" s="18"/>
      <c r="J19" s="18"/>
      <c r="K19" s="8"/>
    </row>
    <row r="20" spans="1:11" s="14" customFormat="1" ht="12.75" customHeight="1">
      <c r="A20" s="23"/>
      <c r="E20" s="18"/>
      <c r="F20" s="18"/>
      <c r="G20" s="18"/>
      <c r="H20" s="18"/>
      <c r="I20" s="18"/>
      <c r="J20" s="18"/>
      <c r="K20" s="8"/>
    </row>
    <row r="21" spans="5:11" s="14" customFormat="1" ht="12.75" customHeight="1">
      <c r="E21" s="18"/>
      <c r="F21" s="18"/>
      <c r="G21" s="18"/>
      <c r="H21" s="18"/>
      <c r="I21" s="18"/>
      <c r="J21" s="18"/>
      <c r="K21" s="8"/>
    </row>
    <row r="22" spans="6:10" ht="12.75">
      <c r="F22" s="18"/>
      <c r="G22" s="18"/>
      <c r="H22" s="18" t="s">
        <v>24</v>
      </c>
      <c r="I22" s="18"/>
      <c r="J22" s="18"/>
    </row>
    <row r="23" ht="12.75">
      <c r="H23" s="24" t="s">
        <v>23</v>
      </c>
    </row>
    <row r="27" ht="12.75">
      <c r="K27" s="14"/>
    </row>
    <row r="28" ht="12.75">
      <c r="K28" s="14"/>
    </row>
    <row r="29" ht="12.75">
      <c r="K29" s="14"/>
    </row>
    <row r="30" ht="12.75">
      <c r="K30" s="14"/>
    </row>
    <row r="31" ht="12.75">
      <c r="K31" s="14"/>
    </row>
    <row r="32" ht="12.75">
      <c r="K32" s="14"/>
    </row>
    <row r="33" ht="12.75">
      <c r="K33" s="14"/>
    </row>
  </sheetData>
  <sheetProtection/>
  <mergeCells count="5">
    <mergeCell ref="A1:J1"/>
    <mergeCell ref="A2:B2"/>
    <mergeCell ref="A3:B3"/>
    <mergeCell ref="F11:G11"/>
    <mergeCell ref="A17:J17"/>
  </mergeCells>
  <printOptions/>
  <pageMargins left="0.7" right="0.7" top="0.75" bottom="0.75" header="0.3" footer="0.3"/>
  <pageSetup fitToHeight="0" horizontalDpi="600" verticalDpi="600" orientation="landscape" paperSize="9" scale="87" r:id="rId1"/>
  <headerFooter alignWithMargins="0">
    <oddHeader>&amp;LZP/29/2018&amp;CFormularz asortymentowo-ilościowo-cenowo&amp;RZałącznik nr 2</oddHeader>
  </headerFooter>
</worksheet>
</file>

<file path=xl/worksheets/sheet9.xml><?xml version="1.0" encoding="utf-8"?>
<worksheet xmlns="http://schemas.openxmlformats.org/spreadsheetml/2006/main" xmlns:r="http://schemas.openxmlformats.org/officeDocument/2006/relationships">
  <dimension ref="A1:L31"/>
  <sheetViews>
    <sheetView view="pageBreakPreview" zoomScale="60" zoomScaleNormal="80" workbookViewId="0" topLeftCell="A1">
      <selection activeCell="S23" sqref="S23"/>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0.125" style="7" customWidth="1"/>
    <col min="12" max="12" width="19.375" style="8" customWidth="1"/>
    <col min="13" max="16384" width="11.375" style="8" customWidth="1"/>
  </cols>
  <sheetData>
    <row r="1" spans="1:11" ht="21.75" customHeight="1">
      <c r="A1" s="344" t="s">
        <v>56</v>
      </c>
      <c r="B1" s="344"/>
      <c r="C1" s="344"/>
      <c r="D1" s="344"/>
      <c r="E1" s="344"/>
      <c r="F1" s="344"/>
      <c r="G1" s="344"/>
      <c r="H1" s="344"/>
      <c r="I1" s="344"/>
      <c r="J1" s="344"/>
      <c r="K1" s="41"/>
    </row>
    <row r="2" spans="1:12" s="11" customFormat="1" ht="52.5" customHeight="1">
      <c r="A2" s="345" t="s">
        <v>0</v>
      </c>
      <c r="B2" s="345"/>
      <c r="C2" s="9" t="s">
        <v>6</v>
      </c>
      <c r="D2" s="9" t="s">
        <v>1</v>
      </c>
      <c r="E2" s="10" t="s">
        <v>7</v>
      </c>
      <c r="F2" s="9" t="s">
        <v>2</v>
      </c>
      <c r="G2" s="9" t="s">
        <v>8</v>
      </c>
      <c r="H2" s="9" t="s">
        <v>3</v>
      </c>
      <c r="I2" s="9" t="s">
        <v>9</v>
      </c>
      <c r="J2" s="9" t="s">
        <v>4</v>
      </c>
      <c r="K2" s="9" t="s">
        <v>25</v>
      </c>
      <c r="L2" s="49" t="s">
        <v>26</v>
      </c>
    </row>
    <row r="3" spans="1:12" s="25" customFormat="1" ht="13.5" customHeight="1">
      <c r="A3" s="346" t="s">
        <v>13</v>
      </c>
      <c r="B3" s="347"/>
      <c r="C3" s="26" t="s">
        <v>14</v>
      </c>
      <c r="D3" s="27" t="s">
        <v>15</v>
      </c>
      <c r="E3" s="28" t="s">
        <v>16</v>
      </c>
      <c r="F3" s="28" t="s">
        <v>17</v>
      </c>
      <c r="G3" s="29" t="s">
        <v>18</v>
      </c>
      <c r="H3" s="30" t="s">
        <v>19</v>
      </c>
      <c r="I3" s="31" t="s">
        <v>20</v>
      </c>
      <c r="J3" s="32" t="s">
        <v>21</v>
      </c>
      <c r="K3" s="48">
        <v>10</v>
      </c>
      <c r="L3" s="50">
        <v>11</v>
      </c>
    </row>
    <row r="4" spans="1:12" s="11" customFormat="1" ht="71.25" customHeight="1">
      <c r="A4" s="44">
        <v>1</v>
      </c>
      <c r="B4" s="62" t="s">
        <v>50</v>
      </c>
      <c r="C4" s="12">
        <v>500</v>
      </c>
      <c r="D4" s="12" t="s">
        <v>5</v>
      </c>
      <c r="E4" s="13"/>
      <c r="F4" s="52"/>
      <c r="G4" s="42">
        <f>ROUND(F4*(1+(I4/100)),2)</f>
        <v>0</v>
      </c>
      <c r="H4" s="43">
        <f>C4*F4</f>
        <v>0</v>
      </c>
      <c r="I4" s="219">
        <v>8</v>
      </c>
      <c r="J4" s="43">
        <f>H4+H4*I4/100</f>
        <v>0</v>
      </c>
      <c r="K4" s="47">
        <v>1</v>
      </c>
      <c r="L4" s="51"/>
    </row>
    <row r="5" spans="1:12" s="11" customFormat="1" ht="64.5" customHeight="1">
      <c r="A5" s="387">
        <v>2</v>
      </c>
      <c r="B5" s="62" t="s">
        <v>55</v>
      </c>
      <c r="C5" s="12">
        <v>400</v>
      </c>
      <c r="D5" s="12" t="s">
        <v>5</v>
      </c>
      <c r="E5" s="13"/>
      <c r="F5" s="52"/>
      <c r="G5" s="42">
        <f>ROUND(F5*(1+(I5/100)),2)</f>
        <v>0</v>
      </c>
      <c r="H5" s="43">
        <f>C5*F5</f>
        <v>0</v>
      </c>
      <c r="I5" s="219">
        <v>8</v>
      </c>
      <c r="J5" s="43">
        <f>H5+H5*I5/100</f>
        <v>0</v>
      </c>
      <c r="K5" s="47">
        <v>1</v>
      </c>
      <c r="L5" s="51"/>
    </row>
    <row r="6" spans="1:12" s="11" customFormat="1" ht="56.25" customHeight="1">
      <c r="A6" s="387">
        <v>3</v>
      </c>
      <c r="B6" s="62" t="s">
        <v>51</v>
      </c>
      <c r="C6" s="12">
        <v>100</v>
      </c>
      <c r="D6" s="12" t="s">
        <v>5</v>
      </c>
      <c r="E6" s="13"/>
      <c r="F6" s="52"/>
      <c r="G6" s="42">
        <f>ROUND(F6*(1+(I6/100)),2)</f>
        <v>0</v>
      </c>
      <c r="H6" s="43">
        <f>C6*F6</f>
        <v>0</v>
      </c>
      <c r="I6" s="219">
        <v>8</v>
      </c>
      <c r="J6" s="43">
        <f>H6+H6*I6/100</f>
        <v>0</v>
      </c>
      <c r="K6" s="47">
        <v>1</v>
      </c>
      <c r="L6" s="51"/>
    </row>
    <row r="7" spans="1:12" s="11" customFormat="1" ht="56.25" customHeight="1">
      <c r="A7" s="388">
        <v>4</v>
      </c>
      <c r="B7" s="62" t="s">
        <v>52</v>
      </c>
      <c r="C7" s="12">
        <v>300</v>
      </c>
      <c r="D7" s="12" t="s">
        <v>5</v>
      </c>
      <c r="E7" s="13"/>
      <c r="F7" s="52"/>
      <c r="G7" s="42">
        <f>ROUND(F7*(1+(I7/100)),2)</f>
        <v>0</v>
      </c>
      <c r="H7" s="43">
        <f>C7*F7</f>
        <v>0</v>
      </c>
      <c r="I7" s="219">
        <v>8</v>
      </c>
      <c r="J7" s="43">
        <f>H7+H7*I7/100</f>
        <v>0</v>
      </c>
      <c r="K7" s="47">
        <v>1</v>
      </c>
      <c r="L7" s="51"/>
    </row>
    <row r="8" spans="1:12" s="11" customFormat="1" ht="78" customHeight="1">
      <c r="A8" s="387">
        <v>5</v>
      </c>
      <c r="B8" s="62" t="s">
        <v>53</v>
      </c>
      <c r="C8" s="12">
        <v>600</v>
      </c>
      <c r="D8" s="12" t="s">
        <v>5</v>
      </c>
      <c r="E8" s="13"/>
      <c r="F8" s="52"/>
      <c r="G8" s="42">
        <f>ROUND(F8*(1+(I8/100)),2)</f>
        <v>0</v>
      </c>
      <c r="H8" s="43">
        <f>C8*F8</f>
        <v>0</v>
      </c>
      <c r="I8" s="219">
        <v>8</v>
      </c>
      <c r="J8" s="43">
        <f>H8+H8*I8/100</f>
        <v>0</v>
      </c>
      <c r="K8" s="47">
        <v>1</v>
      </c>
      <c r="L8" s="51"/>
    </row>
    <row r="9" spans="1:12" s="2" customFormat="1" ht="12.75">
      <c r="A9" s="3"/>
      <c r="B9" s="3"/>
      <c r="C9" s="4"/>
      <c r="D9" s="1"/>
      <c r="E9" s="5"/>
      <c r="F9" s="348" t="s">
        <v>11</v>
      </c>
      <c r="G9" s="348"/>
      <c r="H9" s="6">
        <f>SUM(H4:H8)</f>
        <v>0</v>
      </c>
      <c r="I9" s="5"/>
      <c r="J9" s="6">
        <f>SUM(J7:J8)</f>
        <v>0</v>
      </c>
      <c r="K9" s="46"/>
      <c r="L9" s="8"/>
    </row>
    <row r="10" spans="1:7" ht="12.75">
      <c r="A10" s="14" t="s">
        <v>10</v>
      </c>
      <c r="F10" s="15"/>
      <c r="G10" s="22"/>
    </row>
    <row r="11" spans="1:6" ht="12.75">
      <c r="A11" s="14"/>
      <c r="F11" s="15"/>
    </row>
    <row r="12" spans="1:10" ht="14.25" customHeight="1">
      <c r="A12" s="35"/>
      <c r="B12" s="36"/>
      <c r="C12" s="37"/>
      <c r="D12" s="37"/>
      <c r="E12" s="37"/>
      <c r="F12" s="38"/>
      <c r="G12" s="40"/>
      <c r="H12" s="40"/>
      <c r="I12" s="40"/>
      <c r="J12" s="39"/>
    </row>
    <row r="13" spans="1:12" s="14" customFormat="1" ht="19.5" customHeight="1">
      <c r="A13" s="19" t="s">
        <v>242</v>
      </c>
      <c r="B13" s="20"/>
      <c r="C13" s="20"/>
      <c r="D13" s="20"/>
      <c r="E13" s="20"/>
      <c r="F13" s="16"/>
      <c r="I13" s="17"/>
      <c r="J13" s="17"/>
      <c r="K13" s="7"/>
      <c r="L13" s="8"/>
    </row>
    <row r="14" spans="5:12" s="14" customFormat="1" ht="12.75" customHeight="1">
      <c r="E14" s="18"/>
      <c r="F14" s="20"/>
      <c r="G14" s="21"/>
      <c r="H14" s="17"/>
      <c r="I14" s="17"/>
      <c r="J14" s="17"/>
      <c r="K14" s="7"/>
      <c r="L14" s="8"/>
    </row>
    <row r="15" spans="1:12" s="14" customFormat="1" ht="40.5" customHeight="1">
      <c r="A15" s="349" t="s">
        <v>22</v>
      </c>
      <c r="B15" s="350"/>
      <c r="C15" s="350"/>
      <c r="D15" s="350"/>
      <c r="E15" s="350"/>
      <c r="F15" s="350"/>
      <c r="G15" s="350"/>
      <c r="H15" s="350"/>
      <c r="I15" s="350"/>
      <c r="J15" s="350"/>
      <c r="K15" s="7"/>
      <c r="L15" s="8"/>
    </row>
    <row r="16" spans="1:12" s="14" customFormat="1" ht="16.5" customHeight="1">
      <c r="A16" s="33"/>
      <c r="B16" s="34"/>
      <c r="C16" s="34"/>
      <c r="D16" s="34"/>
      <c r="E16" s="34"/>
      <c r="F16" s="34"/>
      <c r="G16" s="34"/>
      <c r="H16" s="34"/>
      <c r="I16" s="34"/>
      <c r="J16" s="34"/>
      <c r="K16" s="7"/>
      <c r="L16" s="8"/>
    </row>
    <row r="17" spans="1:12" s="14" customFormat="1" ht="12.75" customHeight="1">
      <c r="A17" s="23" t="s">
        <v>12</v>
      </c>
      <c r="E17" s="18"/>
      <c r="F17" s="18"/>
      <c r="G17" s="18"/>
      <c r="H17" s="18"/>
      <c r="I17" s="18"/>
      <c r="J17" s="18"/>
      <c r="K17" s="7"/>
      <c r="L17" s="8"/>
    </row>
    <row r="18" spans="1:12" s="14" customFormat="1" ht="12.75" customHeight="1">
      <c r="A18" s="23"/>
      <c r="E18" s="18"/>
      <c r="F18" s="18"/>
      <c r="G18" s="18"/>
      <c r="H18" s="18"/>
      <c r="I18" s="18"/>
      <c r="J18" s="18"/>
      <c r="K18" s="7"/>
      <c r="L18" s="8"/>
    </row>
    <row r="19" spans="5:12" s="14" customFormat="1" ht="12.75" customHeight="1">
      <c r="E19" s="18"/>
      <c r="F19" s="18"/>
      <c r="G19" s="18"/>
      <c r="H19" s="18"/>
      <c r="I19" s="18"/>
      <c r="J19" s="18"/>
      <c r="K19" s="7"/>
      <c r="L19" s="8"/>
    </row>
    <row r="20" spans="6:10" ht="12.75">
      <c r="F20" s="18"/>
      <c r="G20" s="18"/>
      <c r="H20" s="18" t="s">
        <v>24</v>
      </c>
      <c r="I20" s="18"/>
      <c r="J20" s="18"/>
    </row>
    <row r="21" ht="12.75">
      <c r="H21" s="24" t="s">
        <v>23</v>
      </c>
    </row>
    <row r="25" ht="12.75">
      <c r="L25" s="14"/>
    </row>
    <row r="26" ht="12.75">
      <c r="L26" s="14"/>
    </row>
    <row r="27" ht="12.75">
      <c r="L27" s="14"/>
    </row>
    <row r="28" ht="12.75">
      <c r="L28" s="14"/>
    </row>
    <row r="29" ht="12.75">
      <c r="L29" s="14"/>
    </row>
    <row r="30" ht="12.75">
      <c r="L30" s="14"/>
    </row>
    <row r="31" ht="12.75">
      <c r="L31" s="14"/>
    </row>
  </sheetData>
  <sheetProtection/>
  <mergeCells count="5">
    <mergeCell ref="A1:J1"/>
    <mergeCell ref="A2:B2"/>
    <mergeCell ref="A3:B3"/>
    <mergeCell ref="F9:G9"/>
    <mergeCell ref="A15:J15"/>
  </mergeCells>
  <printOptions/>
  <pageMargins left="0.7" right="0.7" top="0.75" bottom="0.75" header="0.3" footer="0.3"/>
  <pageSetup fitToHeight="0" horizontalDpi="600" verticalDpi="600" orientation="landscape" paperSize="9" scale="81" r:id="rId1"/>
  <headerFooter alignWithMargins="0">
    <oddHeader>&amp;LZP/29/2018&amp;CFormularz asortymentowo-ilościowo-cenowo&amp;RZałącznik nr 2</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SPZOZ USK Nr 3 Łódź</dc:creator>
  <cp:keywords/>
  <dc:description/>
  <cp:lastModifiedBy>Ewa Walkowiak-Dziubich</cp:lastModifiedBy>
  <cp:lastPrinted>2018-05-21T11:54:53Z</cp:lastPrinted>
  <dcterms:created xsi:type="dcterms:W3CDTF">2008-11-13T12:12:30Z</dcterms:created>
  <dcterms:modified xsi:type="dcterms:W3CDTF">2018-05-21T11:56:47Z</dcterms:modified>
  <cp:category/>
  <cp:version/>
  <cp:contentType/>
  <cp:contentStatus/>
</cp:coreProperties>
</file>