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8\ZP-55-2018-jednorazówka\Pakiet_do_internetu\"/>
    </mc:Choice>
  </mc:AlternateContent>
  <bookViews>
    <workbookView xWindow="0" yWindow="0" windowWidth="12096" windowHeight="9012" tabRatio="756"/>
  </bookViews>
  <sheets>
    <sheet name="ZP-55-2018" sheetId="6" r:id="rId1"/>
  </sheets>
  <definedNames>
    <definedName name="_xlnm.Print_Area" localSheetId="0">'ZP-55-2018'!$A$1:$O$190</definedName>
  </definedNames>
  <calcPr calcId="162913"/>
</workbook>
</file>

<file path=xl/calcChain.xml><?xml version="1.0" encoding="utf-8"?>
<calcChain xmlns="http://schemas.openxmlformats.org/spreadsheetml/2006/main">
  <c r="M5" i="6" l="1"/>
  <c r="K5" i="6"/>
  <c r="G183" i="6" l="1"/>
  <c r="I183" i="6" s="1"/>
  <c r="K183" i="6" s="1"/>
  <c r="M183" i="6" s="1"/>
  <c r="G182" i="6"/>
  <c r="I182" i="6" s="1"/>
  <c r="K182" i="6" s="1"/>
  <c r="K184" i="6" l="1"/>
  <c r="M182" i="6"/>
  <c r="M184" i="6" s="1"/>
  <c r="G171" i="6" l="1"/>
  <c r="I171" i="6" s="1"/>
  <c r="K171" i="6" s="1"/>
  <c r="M171" i="6" s="1"/>
  <c r="G170" i="6"/>
  <c r="I170" i="6" s="1"/>
  <c r="K170" i="6" s="1"/>
  <c r="M170" i="6" s="1"/>
  <c r="G169" i="6"/>
  <c r="I169" i="6" s="1"/>
  <c r="K169" i="6" s="1"/>
  <c r="M169" i="6" s="1"/>
  <c r="G168" i="6"/>
  <c r="I168" i="6" s="1"/>
  <c r="K168" i="6" s="1"/>
  <c r="M168" i="6" s="1"/>
  <c r="G167" i="6"/>
  <c r="I167" i="6" s="1"/>
  <c r="K167" i="6" s="1"/>
  <c r="M167" i="6" s="1"/>
  <c r="G166" i="6"/>
  <c r="I166" i="6" s="1"/>
  <c r="K166" i="6" s="1"/>
  <c r="M166" i="6" s="1"/>
  <c r="G165" i="6"/>
  <c r="I165" i="6" s="1"/>
  <c r="K165" i="6" s="1"/>
  <c r="M165" i="6" s="1"/>
  <c r="G164" i="6"/>
  <c r="I164" i="6" s="1"/>
  <c r="K164" i="6" s="1"/>
  <c r="M164" i="6" s="1"/>
  <c r="G163" i="6"/>
  <c r="I163" i="6" s="1"/>
  <c r="K163" i="6" s="1"/>
  <c r="M163" i="6" s="1"/>
  <c r="G162" i="6"/>
  <c r="I162" i="6" s="1"/>
  <c r="K162" i="6" s="1"/>
  <c r="M162" i="6" s="1"/>
  <c r="G161" i="6"/>
  <c r="I161" i="6" s="1"/>
  <c r="K161" i="6" s="1"/>
  <c r="M161" i="6" s="1"/>
  <c r="G160" i="6"/>
  <c r="I160" i="6" s="1"/>
  <c r="K160" i="6" s="1"/>
  <c r="G149" i="6"/>
  <c r="I149" i="6" s="1"/>
  <c r="K149" i="6" s="1"/>
  <c r="G138" i="6"/>
  <c r="I138" i="6" s="1"/>
  <c r="K138" i="6" s="1"/>
  <c r="M138" i="6" s="1"/>
  <c r="G137" i="6"/>
  <c r="I137" i="6" s="1"/>
  <c r="K137" i="6" s="1"/>
  <c r="M137" i="6" s="1"/>
  <c r="I125" i="6"/>
  <c r="K125" i="6" s="1"/>
  <c r="M125" i="6" s="1"/>
  <c r="G126" i="6"/>
  <c r="I126" i="6" s="1"/>
  <c r="K126" i="6" s="1"/>
  <c r="M126" i="6" s="1"/>
  <c r="G125" i="6"/>
  <c r="G124" i="6"/>
  <c r="I124" i="6" s="1"/>
  <c r="K124" i="6" s="1"/>
  <c r="G113" i="6"/>
  <c r="I113" i="6" s="1"/>
  <c r="K113" i="6" s="1"/>
  <c r="M113" i="6" s="1"/>
  <c r="G112" i="6"/>
  <c r="I112" i="6" s="1"/>
  <c r="K112" i="6" s="1"/>
  <c r="G101" i="6"/>
  <c r="I101" i="6" s="1"/>
  <c r="K101" i="6" s="1"/>
  <c r="G90" i="6"/>
  <c r="I90" i="6" s="1"/>
  <c r="K90" i="6" s="1"/>
  <c r="M90" i="6" s="1"/>
  <c r="G89" i="6"/>
  <c r="I89" i="6" s="1"/>
  <c r="K89" i="6" s="1"/>
  <c r="G78" i="6"/>
  <c r="I78" i="6" s="1"/>
  <c r="K78" i="6" s="1"/>
  <c r="M78" i="6" s="1"/>
  <c r="I67" i="6"/>
  <c r="K67" i="6" s="1"/>
  <c r="M67" i="6" s="1"/>
  <c r="G67" i="6"/>
  <c r="G66" i="6"/>
  <c r="I66" i="6" s="1"/>
  <c r="K66" i="6" s="1"/>
  <c r="I51" i="6"/>
  <c r="K51" i="6" s="1"/>
  <c r="M51" i="6" s="1"/>
  <c r="G54" i="6"/>
  <c r="I54" i="6" s="1"/>
  <c r="K54" i="6" s="1"/>
  <c r="M54" i="6" s="1"/>
  <c r="G53" i="6"/>
  <c r="I53" i="6" s="1"/>
  <c r="K53" i="6" s="1"/>
  <c r="M53" i="6" s="1"/>
  <c r="G52" i="6"/>
  <c r="I52" i="6" s="1"/>
  <c r="K52" i="6" s="1"/>
  <c r="M52" i="6" s="1"/>
  <c r="G51" i="6"/>
  <c r="G50" i="6"/>
  <c r="I50" i="6" s="1"/>
  <c r="K50" i="6" s="1"/>
  <c r="M50" i="6" s="1"/>
  <c r="G49" i="6"/>
  <c r="I49" i="6" s="1"/>
  <c r="K49" i="6" s="1"/>
  <c r="G38" i="6"/>
  <c r="I38" i="6" s="1"/>
  <c r="K38" i="6" s="1"/>
  <c r="M38" i="6" s="1"/>
  <c r="G27" i="6"/>
  <c r="I27" i="6" s="1"/>
  <c r="K27" i="6" s="1"/>
  <c r="M27" i="6" s="1"/>
  <c r="G16" i="6"/>
  <c r="I16" i="6" s="1"/>
  <c r="K16" i="6" s="1"/>
  <c r="M16" i="6" s="1"/>
  <c r="G15" i="6"/>
  <c r="I15" i="6" s="1"/>
  <c r="K15" i="6" s="1"/>
  <c r="M15" i="6" s="1"/>
  <c r="G4" i="6"/>
  <c r="I4" i="6" s="1"/>
  <c r="K4" i="6" s="1"/>
  <c r="M4" i="6" s="1"/>
  <c r="M149" i="6" l="1"/>
  <c r="M150" i="6" s="1"/>
  <c r="K150" i="6"/>
  <c r="M160" i="6"/>
  <c r="M172" i="6" s="1"/>
  <c r="K172" i="6"/>
  <c r="M101" i="6"/>
  <c r="M102" i="6" s="1"/>
  <c r="K102" i="6"/>
  <c r="M49" i="6"/>
  <c r="M55" i="6" s="1"/>
  <c r="K55" i="6"/>
  <c r="M112" i="6"/>
  <c r="M114" i="6" s="1"/>
  <c r="K114" i="6"/>
  <c r="M66" i="6"/>
  <c r="M68" i="6" s="1"/>
  <c r="K68" i="6"/>
  <c r="M89" i="6"/>
  <c r="M91" i="6" s="1"/>
  <c r="K91" i="6"/>
  <c r="K127" i="6"/>
  <c r="M124" i="6"/>
  <c r="M127" i="6" s="1"/>
  <c r="M79" i="6" l="1"/>
  <c r="K28" i="6"/>
  <c r="M17" i="6"/>
  <c r="K139" i="6" l="1"/>
  <c r="M139" i="6"/>
  <c r="M28" i="6"/>
  <c r="K17" i="6"/>
</calcChain>
</file>

<file path=xl/sharedStrings.xml><?xml version="1.0" encoding="utf-8"?>
<sst xmlns="http://schemas.openxmlformats.org/spreadsheetml/2006/main" count="733" uniqueCount="115">
  <si>
    <t>Lp.</t>
  </si>
  <si>
    <t>CSK</t>
  </si>
  <si>
    <t>CKD</t>
  </si>
  <si>
    <t>SPORNA</t>
  </si>
  <si>
    <t>Szacunkowa ilość "j.m."
na 12 m-cy</t>
  </si>
  <si>
    <t>Wielkość op.  w "j.m."</t>
  </si>
  <si>
    <t>VAT 
(%)</t>
  </si>
  <si>
    <t>Numer i nazwa dokumentu dopuszczającego do obrotu i do używania
/jeżeli dotyczy/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</si>
  <si>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</si>
  <si>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</si>
  <si>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</si>
  <si>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</si>
  <si>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</si>
  <si>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</si>
  <si>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</si>
  <si>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</si>
  <si>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</si>
  <si>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</si>
  <si>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</si>
  <si>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</si>
  <si>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ł</t>
  </si>
  <si>
    <t>m</t>
  </si>
  <si>
    <t>1.</t>
  </si>
  <si>
    <t>UWAGA:</t>
  </si>
  <si>
    <t>RAZEM:</t>
  </si>
  <si>
    <t>►</t>
  </si>
  <si>
    <t xml:space="preserve">Formularz zawiera formuły ułatwiajace sporządzenie oferty. </t>
  </si>
  <si>
    <t>Data i podpis upoważnionego przedstawiciela Wykonawcy...............................................</t>
  </si>
  <si>
    <t>2.</t>
  </si>
  <si>
    <t>3.</t>
  </si>
  <si>
    <t>4.</t>
  </si>
  <si>
    <t>Zamawiający zastrzega, iż ocenie zostanie poddana tylko ta oferta, która będzie zawierała 100% oferowanych propozycji cenowych.</t>
  </si>
  <si>
    <t>5.</t>
  </si>
  <si>
    <t>6.</t>
  </si>
  <si>
    <t>7.</t>
  </si>
  <si>
    <t>8.</t>
  </si>
  <si>
    <t>9.</t>
  </si>
  <si>
    <t>10.</t>
  </si>
  <si>
    <t>11.</t>
  </si>
  <si>
    <t>szt.</t>
  </si>
  <si>
    <t>op.</t>
  </si>
  <si>
    <t>para</t>
  </si>
  <si>
    <t>szt</t>
  </si>
  <si>
    <t>12.</t>
  </si>
  <si>
    <t>Wartość brutto  w zł</t>
  </si>
  <si>
    <t>Producent/ Nazwa handlowa produktu / Numer katalogowy / Klasa wyrobu medycznego
-jeżeli dotyczy</t>
  </si>
  <si>
    <t>Jm.</t>
  </si>
  <si>
    <t>Przedmiot zamówienia</t>
  </si>
  <si>
    <t>n</t>
  </si>
  <si>
    <r>
      <t xml:space="preserve">Wartości i liczby w kolumnach i), j), k), ł) należy wpisać </t>
    </r>
    <r>
      <rPr>
        <u/>
        <sz val="8"/>
        <rFont val="Tahoma"/>
        <family val="2"/>
        <charset val="238"/>
      </rPr>
      <t>z dokładnością do dwóch miejsc po przecinku</t>
    </r>
    <r>
      <rPr>
        <sz val="8"/>
        <rFont val="Tahoma"/>
        <family val="2"/>
        <charset val="238"/>
      </rPr>
      <t>.</t>
    </r>
  </si>
  <si>
    <t>Wartości i liczby w kolumnach i), j), k), ł) należy wpisać z dokładnością do dwóch miejsc po przecinku.</t>
  </si>
  <si>
    <t>Oferowana ilość opakowań
g:h</t>
  </si>
  <si>
    <t>Wartość netto
/ i* j /</t>
  </si>
  <si>
    <r>
      <t xml:space="preserve"> Wystarczy wprowadzić dane do kolumny h) Wielkość opakowania w "j.m." oraz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</t>
    </r>
  </si>
  <si>
    <r>
      <t xml:space="preserve"> Wystarczy wprowadzić dane do kolumny h) Wielkość opakowania w "j.m." oraz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  </t>
    </r>
  </si>
  <si>
    <r>
      <t xml:space="preserve">  Wystarczy wprowadzić dane do kolumny h) Wielkość opakowania w "j.m." oraz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  </t>
    </r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</si>
  <si>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</si>
  <si>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r>
      <rPr>
        <b/>
        <sz val="8"/>
        <rFont val="Tahoma"/>
        <family val="2"/>
        <charset val="238"/>
      </rPr>
      <t>Kaniule nosowe</t>
    </r>
    <r>
      <rPr>
        <sz val="8"/>
        <rFont val="Tahoma"/>
        <family val="2"/>
        <charset val="238"/>
      </rPr>
      <t xml:space="preserve"> do monitorowania przepływu powietrza z końcówką LUER, dł. 35-45 cm;</t>
    </r>
    <r>
      <rPr>
        <b/>
        <sz val="8"/>
        <rFont val="Tahoma"/>
        <family val="2"/>
        <charset val="238"/>
      </rPr>
      <t xml:space="preserve"> opakowanie max  50 szt.</t>
    </r>
  </si>
  <si>
    <r>
      <rPr>
        <b/>
        <sz val="8"/>
        <rFont val="Tahoma"/>
        <family val="2"/>
        <charset val="238"/>
      </rPr>
      <t>Kaniule nosowe</t>
    </r>
    <r>
      <rPr>
        <sz val="8"/>
        <rFont val="Tahoma"/>
        <family val="2"/>
        <charset val="238"/>
      </rPr>
      <t xml:space="preserve"> do monitorowania przepływu powietrza z końcówką LUER, dł. 180-200 cm; </t>
    </r>
    <r>
      <rPr>
        <b/>
        <sz val="8"/>
        <rFont val="Tahoma"/>
        <family val="2"/>
        <charset val="238"/>
      </rPr>
      <t>opakowanie max 50 szt.</t>
    </r>
  </si>
  <si>
    <r>
      <t xml:space="preserve">Oferowana ilość </t>
    </r>
    <r>
      <rPr>
        <b/>
        <u/>
        <sz val="8"/>
        <rFont val="Tahoma"/>
        <family val="2"/>
        <charset val="238"/>
      </rPr>
      <t>opakowań</t>
    </r>
    <r>
      <rPr>
        <sz val="8"/>
        <rFont val="Tahoma"/>
        <family val="2"/>
        <charset val="238"/>
      </rPr>
      <t xml:space="preserve">
g:h</t>
    </r>
  </si>
  <si>
    <t>Pakiet nr 9 - Cewniki do embolektomii</t>
  </si>
  <si>
    <t xml:space="preserve">UWAGA: </t>
  </si>
  <si>
    <r>
      <t xml:space="preserve">Jednorazowy wziernik do nosa, pakowany pojedynczo, bez lateksu, z gładko zaokrąglonymi końcówkami w części aplikacyjnej; rękojeść ergonomiczna; </t>
    </r>
    <r>
      <rPr>
        <b/>
        <sz val="8"/>
        <rFont val="Tahoma"/>
        <family val="2"/>
        <charset val="238"/>
      </rPr>
      <t>opakowanie max 100 szt.</t>
    </r>
  </si>
  <si>
    <r>
      <t xml:space="preserve">Jednorazowy, sterylny, pakowany pojedynczo wziernik ginekologiczny typu francuskiego CUSCO. Rozmiar XS, S, M, L, XL mm; </t>
    </r>
    <r>
      <rPr>
        <b/>
        <sz val="8"/>
        <rFont val="Tahoma"/>
        <family val="2"/>
        <charset val="238"/>
      </rPr>
      <t>opakowanie max 100 szt.</t>
    </r>
  </si>
  <si>
    <r>
      <rPr>
        <b/>
        <sz val="8"/>
        <rFont val="Tahoma"/>
        <family val="2"/>
        <charset val="238"/>
      </rPr>
      <t>Cewnik do embolektomii Fogarty'go</t>
    </r>
    <r>
      <rPr>
        <sz val="8"/>
        <rFont val="Tahoma"/>
        <family val="2"/>
        <charset val="238"/>
      </rPr>
      <t xml:space="preserve">, jednokanałowy z balonem w rozmiarze 2,0; 3,0; 4,0, 5,0; 6,0 długość min. 40 cm. Znakowany co 10 cm, zakończenie cewnika sferyczne uniemożliwiające przebicie naczynia, cewnik widoczny w RTG. Mandryn ze stali nierdzewnej; Zamawiający złoży zamówienie dotyczące rozmiaru w zależności od zapotrzebowania. </t>
    </r>
    <r>
      <rPr>
        <b/>
        <sz val="8"/>
        <rFont val="Tahoma"/>
        <family val="2"/>
        <charset val="238"/>
      </rPr>
      <t>opakowanie max. 10 szt</t>
    </r>
  </si>
  <si>
    <r>
      <t xml:space="preserve">Ustnik o średnicy wewn. 30 mm, lub śr. zewn. 28 mm.  Do spirometru ABC med. Pakowane max. </t>
    </r>
    <r>
      <rPr>
        <b/>
        <sz val="8"/>
        <rFont val="Tahoma"/>
        <family val="2"/>
        <charset val="238"/>
      </rPr>
      <t>po 50 szt</t>
    </r>
  </si>
  <si>
    <r>
      <t xml:space="preserve">Klipsy na nos plastikowe . Pakowane </t>
    </r>
    <r>
      <rPr>
        <b/>
        <sz val="8"/>
        <rFont val="Tahoma"/>
        <family val="2"/>
        <charset val="238"/>
      </rPr>
      <t>max. po 50 szt</t>
    </r>
  </si>
  <si>
    <r>
      <t xml:space="preserve">klipsy na nos z wymiennymi gąbkami. Pakowane </t>
    </r>
    <r>
      <rPr>
        <b/>
        <sz val="8"/>
        <rFont val="Tahoma"/>
        <family val="2"/>
        <charset val="238"/>
      </rPr>
      <t>max. po 50 szt</t>
    </r>
  </si>
  <si>
    <r>
      <t xml:space="preserve">Ustnik o średnicy zewn. 30 mm. Do pikflometru firmy AIRMED Pakowane </t>
    </r>
    <r>
      <rPr>
        <b/>
        <sz val="8"/>
        <rFont val="Tahoma"/>
        <family val="2"/>
        <charset val="238"/>
      </rPr>
      <t>max. po 50 szt</t>
    </r>
  </si>
  <si>
    <r>
      <t xml:space="preserve">Ustnik o średnicy wewn. 29 mm.do spirometru MES Pakowane </t>
    </r>
    <r>
      <rPr>
        <b/>
        <sz val="8"/>
        <rFont val="Tahoma"/>
        <family val="2"/>
        <charset val="238"/>
      </rPr>
      <t>max. po 50 szt</t>
    </r>
  </si>
  <si>
    <r>
      <rPr>
        <b/>
        <sz val="8"/>
        <rFont val="Tahoma"/>
        <family val="2"/>
        <charset val="238"/>
      </rPr>
      <t xml:space="preserve">Igły jałowe jednorazowe do amniopunkcji AC </t>
    </r>
    <r>
      <rPr>
        <sz val="8"/>
        <rFont val="Tahoma"/>
        <family val="2"/>
        <charset val="238"/>
      </rPr>
      <t xml:space="preserve">w rozmiarze: 0,7/178 mm 22G x 7.00 IN; </t>
    </r>
    <r>
      <rPr>
        <b/>
        <sz val="8"/>
        <rFont val="Tahoma"/>
        <family val="2"/>
        <charset val="238"/>
      </rPr>
      <t xml:space="preserve"> opakowanie max 25 szt.</t>
    </r>
  </si>
  <si>
    <r>
      <t xml:space="preserve">Sztance do pobierania wycinków typu Biopsy Punch, posiadające jednolitą krawędź tnącą; o przekroju 3 mm i 4 mm;  pakowane pojedynczo 1 szt. </t>
    </r>
    <r>
      <rPr>
        <b/>
        <sz val="8"/>
        <rFont val="Tahoma"/>
        <family val="2"/>
        <charset val="238"/>
      </rPr>
      <t>opakowanie max 50 szt;</t>
    </r>
    <r>
      <rPr>
        <sz val="8"/>
        <rFont val="Tahoma"/>
        <family val="2"/>
        <charset val="238"/>
      </rPr>
      <t xml:space="preserve"> o dostawie rozmiaru zdecyduje Zamawiający.</t>
    </r>
  </si>
  <si>
    <t>Poz. 1,2,3 ustniki mają być lekko ofoliowane, bez nierówności i resztek tektury po cięciu. Wymagane próbki  po 5 szt z poz. 1,2,3 na wezwanie Zamawiającego.</t>
  </si>
  <si>
    <r>
      <rPr>
        <b/>
        <sz val="8"/>
        <rFont val="Tahoma"/>
        <family val="2"/>
        <charset val="238"/>
      </rPr>
      <t>Dren dwuodpływowy</t>
    </r>
    <r>
      <rPr>
        <sz val="8"/>
        <rFont val="Tahoma"/>
        <family val="2"/>
        <charset val="238"/>
      </rPr>
      <t xml:space="preserve">, sterylny, jednokasetowy, oryginalny, pakowany pojedynczo po 10 sztuk w opakowaniu zbiorczym, kompatybilny z posiadanymi przez  Zamawiającego pompami typu </t>
    </r>
    <r>
      <rPr>
        <b/>
        <sz val="8"/>
        <rFont val="Tahoma"/>
        <family val="2"/>
        <charset val="238"/>
      </rPr>
      <t>10K/24K firmy Linvatec; opakowanie max 10 szt.</t>
    </r>
  </si>
  <si>
    <r>
      <t xml:space="preserve">Szczoteczki sterylne do cytologii Merynger; </t>
    </r>
    <r>
      <rPr>
        <b/>
        <sz val="8"/>
        <rFont val="Tahoma"/>
        <family val="2"/>
        <charset val="238"/>
      </rPr>
      <t>opakowanie 1 szt.</t>
    </r>
  </si>
  <si>
    <r>
      <rPr>
        <b/>
        <sz val="8"/>
        <rFont val="Tahoma"/>
        <family val="2"/>
        <charset val="238"/>
      </rPr>
      <t>Szczoteczki j. u. do czyszczenia kanałów roboczych endoskopów</t>
    </r>
    <r>
      <rPr>
        <sz val="8"/>
        <rFont val="Tahoma"/>
        <family val="2"/>
        <charset val="238"/>
      </rPr>
      <t xml:space="preserve"> dwustronne
- długość robocza 230 cm
- do kanałów roboczych w zakresie od Ø 2,0 mm do Ø 4,2 mm
- średnica przewodu prowadzącego 1,7 mm
- średnice szczoteczek 5/5, 6/6, 5/10, 6/10 do wyboru przez Zamawiającego; </t>
    </r>
    <r>
      <rPr>
        <b/>
        <sz val="8"/>
        <rFont val="Tahoma"/>
        <family val="2"/>
        <charset val="238"/>
      </rPr>
      <t xml:space="preserve"> opakowanie max 50 szt</t>
    </r>
    <r>
      <rPr>
        <sz val="8"/>
        <rFont val="Tahoma"/>
        <family val="2"/>
        <charset val="238"/>
      </rPr>
      <t>.</t>
    </r>
  </si>
  <si>
    <r>
      <t xml:space="preserve"> Wystarczy wprowadzić dane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  </t>
    </r>
  </si>
  <si>
    <r>
      <t xml:space="preserve">Przewód pneumotachografu dPP. Pakowane </t>
    </r>
    <r>
      <rPr>
        <b/>
        <sz val="8"/>
        <rFont val="Tahoma"/>
        <family val="2"/>
        <charset val="238"/>
      </rPr>
      <t>max. po 1 szt</t>
    </r>
  </si>
  <si>
    <r>
      <t xml:space="preserve">Jednorazowe lusterka laryngologiczne; pakowane pojedynczo; </t>
    </r>
    <r>
      <rPr>
        <b/>
        <sz val="8"/>
        <rFont val="Tahoma"/>
        <family val="2"/>
        <charset val="238"/>
      </rPr>
      <t>opakowanie zbiorcze max 100 szt.</t>
    </r>
  </si>
  <si>
    <t>Pakiet nr 2 - Wzierniki jednorazowe do nosa, ucha</t>
  </si>
  <si>
    <r>
      <t xml:space="preserve">Jednorazowy wziernik do uszu, bez lateksu;  Ø 2mm; 2,5mm, 3mm; 3,5mm; 4mm; 5mm ; pakowane po 100 szt; </t>
    </r>
    <r>
      <rPr>
        <b/>
        <sz val="8"/>
        <rFont val="Tahoma"/>
        <family val="2"/>
        <charset val="238"/>
      </rPr>
      <t>opakowanie max 100 szt.</t>
    </r>
  </si>
  <si>
    <t>Pakiet nr 3 - Wzierniki jednorazowe  ginekologiczne</t>
  </si>
  <si>
    <t>Pakiet nr 4 - Igły do amniopunkcji [genetyka]</t>
  </si>
  <si>
    <t>Pakiet nr 6 - Sztance do pobierania wycinków, szczoteczki do cytologii [GENETYKA]</t>
  </si>
  <si>
    <t>Pakiet nr 7 - Elektrody neurologiczne</t>
  </si>
  <si>
    <r>
      <rPr>
        <b/>
        <sz val="8"/>
        <rFont val="Tahoma"/>
        <family val="2"/>
        <charset val="238"/>
      </rPr>
      <t>Elektroda neurologiczna do EMG, NCS, PSG</t>
    </r>
    <r>
      <rPr>
        <sz val="8"/>
        <rFont val="Tahoma"/>
        <family val="2"/>
        <charset val="238"/>
      </rPr>
      <t xml:space="preserve">: podłoże z elastycznej pianki, wymiary: 30x20 mm lub 30x22mm; żel ciekły; Złącze typu K na kablu o długosci 150 cm.; pakowane po 10 sz.t w torebce. </t>
    </r>
    <r>
      <rPr>
        <b/>
        <sz val="8"/>
        <rFont val="Tahoma"/>
        <family val="2"/>
        <charset val="238"/>
      </rPr>
      <t xml:space="preserve"> opakowanie max  420  szt.</t>
    </r>
  </si>
  <si>
    <t>Pakiet nr 8 - Kaniule nosowe</t>
  </si>
  <si>
    <t>Pakiet nr 10 - Ustniki, szczoteczki endoskopowe [ endoskopia]</t>
  </si>
  <si>
    <r>
      <rPr>
        <b/>
        <sz val="8"/>
        <rFont val="Tahoma"/>
        <family val="2"/>
        <charset val="238"/>
      </rPr>
      <t xml:space="preserve">Ustnik endoskopowy </t>
    </r>
    <r>
      <rPr>
        <sz val="8"/>
        <rFont val="Tahoma"/>
        <family val="2"/>
        <charset val="238"/>
      </rPr>
      <t xml:space="preserve">o odpowiednio wyprofilowanym kształcie gwarantującym ochronę kanału endoskopu, wykonany z materiałów nie zawierających lateksu oraz substancji mogących wywołać reakcje alergiczne, z regulowaną opaską mocującą, silikonową strefą zgryzu, powiększonym giętkim otworem wejściowym.  50 sztuk w opakowaniu, każdy ustnik zapakowany oddzielnie; </t>
    </r>
    <r>
      <rPr>
        <b/>
        <sz val="8"/>
        <rFont val="Tahoma"/>
        <family val="2"/>
        <charset val="238"/>
      </rPr>
      <t>opakowanie max 50 szt.</t>
    </r>
  </si>
  <si>
    <t>Pakiet nr 11 - Elektrody do EKG, HOLTERA</t>
  </si>
  <si>
    <r>
      <rPr>
        <b/>
        <sz val="8"/>
        <rFont val="Tahoma"/>
        <family val="2"/>
        <charset val="238"/>
      </rPr>
      <t xml:space="preserve">Elektrody H92SG; REF 31.1925.21 </t>
    </r>
    <r>
      <rPr>
        <sz val="8"/>
        <rFont val="Tahoma"/>
        <family val="2"/>
        <charset val="238"/>
      </rPr>
      <t xml:space="preserve"> samoprzylepne, podłoże piankowe, hydrożel stały;  styk  Ag/AgCl; złącze zatrzaskowe; wymiary 57 mm x 34 mm. Pakowane po 50 szt </t>
    </r>
    <r>
      <rPr>
        <b/>
        <sz val="8"/>
        <rFont val="Tahoma"/>
        <family val="2"/>
        <charset val="238"/>
      </rPr>
      <t>opakowanie zbiorcze max 500 szt.</t>
    </r>
  </si>
  <si>
    <r>
      <rPr>
        <b/>
        <sz val="8"/>
        <rFont val="Tahoma"/>
        <family val="2"/>
        <charset val="238"/>
      </rPr>
      <t xml:space="preserve">Elektroda do EKG pediatryczna </t>
    </r>
    <r>
      <rPr>
        <b/>
        <sz val="8"/>
        <rFont val="Calibri"/>
        <family val="2"/>
        <charset val="238"/>
      </rPr>
      <t xml:space="preserve">Ø </t>
    </r>
    <r>
      <rPr>
        <b/>
        <sz val="8"/>
        <rFont val="Tahoma"/>
        <family val="2"/>
        <charset val="238"/>
      </rPr>
      <t xml:space="preserve">43 mm </t>
    </r>
    <r>
      <rPr>
        <sz val="8"/>
        <rFont val="Tahoma"/>
        <family val="2"/>
        <charset val="238"/>
      </rPr>
      <t xml:space="preserve">na bazie gąbki PE, hydrożel stały; sensor Ag/AgCl;  Opakowanie po 30 szt; </t>
    </r>
    <r>
      <rPr>
        <b/>
        <sz val="8"/>
        <rFont val="Tahoma"/>
        <family val="2"/>
        <charset val="238"/>
      </rPr>
      <t>opakowanie zbiorcze max 300 szt.</t>
    </r>
  </si>
  <si>
    <r>
      <rPr>
        <b/>
        <sz val="8"/>
        <rFont val="Tahoma"/>
        <family val="2"/>
        <charset val="238"/>
      </rPr>
      <t>Elektroda do EKG pediatryczna 35 x 26 mm</t>
    </r>
    <r>
      <rPr>
        <sz val="8"/>
        <rFont val="Tahoma"/>
        <family val="2"/>
        <charset val="238"/>
      </rPr>
      <t xml:space="preserve"> podłoże piankowe, hydrożel stały; styk Ag/AgCl; złącze zatrzaskowe; pakowane po 50 szt </t>
    </r>
    <r>
      <rPr>
        <b/>
        <sz val="8"/>
        <rFont val="Tahoma"/>
        <family val="2"/>
        <charset val="238"/>
      </rPr>
      <t>opakowanie zbiorcze max 500szt.</t>
    </r>
  </si>
  <si>
    <t>Pakiet nr 12 - Elektrody do  DEFIBRYLACJI</t>
  </si>
  <si>
    <r>
      <rPr>
        <b/>
        <sz val="8"/>
        <rFont val="Tahoma"/>
        <family val="2"/>
        <charset val="238"/>
      </rPr>
      <t xml:space="preserve">Elektrody wielofunkcyjne do defibrylacji dla dorosłych, </t>
    </r>
    <r>
      <rPr>
        <sz val="8"/>
        <rFont val="Tahoma"/>
        <family val="2"/>
        <charset val="238"/>
      </rPr>
      <t xml:space="preserve"> kompatybilne z defibrylatorami  ZOLL LIFEPACK; podłoże piankowe, warstwa przewodząca styku wykonana na bazie Ag/AgCl, zintegrowane odprowadzenia długości 120 cm ± 10%, radioprzezierne;  komplet - 2 szt.(para) </t>
    </r>
    <r>
      <rPr>
        <b/>
        <sz val="8"/>
        <rFont val="Tahoma"/>
        <family val="2"/>
        <charset val="238"/>
      </rPr>
      <t>opakowanie max 10 par.</t>
    </r>
  </si>
  <si>
    <r>
      <rPr>
        <b/>
        <sz val="8"/>
        <rFont val="Tahoma"/>
        <family val="2"/>
        <charset val="238"/>
      </rPr>
      <t>Elektrody do defibrylatora ZOLL AED PLUS.</t>
    </r>
    <r>
      <rPr>
        <sz val="8"/>
        <rFont val="Tahoma"/>
        <family val="2"/>
        <charset val="238"/>
      </rPr>
      <t xml:space="preserve"> komplet - 2 szt.(para) </t>
    </r>
    <r>
      <rPr>
        <b/>
        <sz val="8"/>
        <rFont val="Tahoma"/>
        <family val="2"/>
        <charset val="238"/>
      </rPr>
      <t>opakowanie max 10 par</t>
    </r>
  </si>
  <si>
    <t>Pakiet nr 13 - Dreny do pompy artroskopowej</t>
  </si>
  <si>
    <r>
      <t xml:space="preserve">Pojemnik na wycinki chirurgiczne,  poj. 15 ml, PS, przeźroczyste,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</si>
  <si>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 o poj.30 ml, PS, przeźroczyste, 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</si>
  <si>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dna wycinki chirurgiczne  o poj.200 ml, PS, przeźroczyste,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</si>
  <si>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 o poj.250 ml,  PP,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</si>
  <si>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chirurgiczne, poj. 500 ml, PP,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</si>
  <si>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chirurgiczne, poj. 3.000 ml, PP, z uchwytem,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</si>
  <si>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chirurgiczne, poj. 5.000 ml, PP, z uchwytem,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</si>
  <si>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  o poj.100 ml, PS, przeźroczyste,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</si>
  <si>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chirurgiczne, poj. 1000 ml, PP, z uchwytem,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</si>
  <si>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chirurgiczne, poj. 2300 ml, PP, z uchwytem,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</si>
  <si>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 na wycinki chirurgiczne,  poj. 10.000 ml, PP, z uchwytem, zamknięcie zakręcane lub dociskowe. </t>
    </r>
    <r>
      <rPr>
        <b/>
        <sz val="8"/>
        <rFont val="Tahoma"/>
        <family val="2"/>
        <charset val="238"/>
      </rPr>
      <t>Szt. 1</t>
    </r>
  </si>
  <si>
    <r>
      <t xml:space="preserve">Pojemniki na wycinki chirurgiczne napełnione 10% roztworem formaliny,  poj. 35 ml + 9 ml formaliny, zamknięcie zakręcane lub dociskowe. </t>
    </r>
    <r>
      <rPr>
        <b/>
        <sz val="8"/>
        <rFont val="Tahoma"/>
        <family val="2"/>
        <charset val="238"/>
      </rPr>
      <t>Szt. 1</t>
    </r>
  </si>
  <si>
    <t>Igły do biopsji aspiracyjnej szpiku kostnego z metalowa igłą i mandrynem oraz plastikową rękojeścią koloru ciemno niebieskiego, ze zdejmowanym uchwytem motylowym i regulacją długości +/-2cm. Rozmiar: 15Gx35mm.</t>
  </si>
  <si>
    <t>Igły do biopsji aspiracyjnej szpiku kostnego z metalowa igłą i mandrynem oraz plastikową rękojeścią koloru białego, ze zdejmowanym uchwytem motylowym i regulacją długości +/-2cm. Rozmiar: 16Gx35mm.</t>
  </si>
  <si>
    <t>Pakiet nr 15 - Igły do biopsji aspiracyjnej szpiku kostnego [SPORNA]</t>
  </si>
  <si>
    <t>Pakiet nr 14 - Pojemniki na materiał histopatologiczny</t>
  </si>
  <si>
    <t>Pakiet nr 5 - Ustniki jednorazowego użytku do spirometrów i pikflometrów</t>
  </si>
  <si>
    <t>Pakiet nr 1 - Lusterka laryngologiczne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</si>
</sst>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u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9"/>
      <name val="Calibri"/>
      <family val="2"/>
      <charset val="238"/>
      <scheme val="minor"/>
    </font>
    <font>
      <b/>
      <sz val="8"/>
      <color rgb="FFFF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8"/>
      <color rgb="FFFF0000"/>
      <name val="Tahoma"/>
      <family val="2"/>
      <charset val="238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8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55">
    <xf numFmtId="0" fontId="0" fillId="0" borderId="0" xfId="0"/>
    <xf numFmtId="43" fontId="7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15" fillId="0" borderId="0" xfId="0" applyFont="1" applyFill="1"/>
    <xf numFmtId="0" fontId="6" fillId="0" borderId="0" xfId="4" applyFont="1" applyFill="1" applyBorder="1" applyAlignment="1">
      <alignment horizontal="center" vertical="center"/>
    </xf>
    <xf numFmtId="44" fontId="6" fillId="0" borderId="0" xfId="0" applyNumberFormat="1" applyFont="1" applyBorder="1" applyAlignment="1">
      <alignment horizontal="right" vertical="center"/>
    </xf>
    <xf numFmtId="0" fontId="19" fillId="0" borderId="0" xfId="0" applyFont="1" applyBorder="1"/>
    <xf numFmtId="2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4" fontId="6" fillId="0" borderId="4" xfId="10" applyNumberFormat="1" applyFont="1" applyBorder="1" applyAlignment="1">
      <alignment horizontal="center" vertical="center"/>
    </xf>
    <xf numFmtId="44" fontId="6" fillId="0" borderId="4" xfId="10" applyNumberFormat="1" applyFont="1" applyBorder="1" applyAlignment="1">
      <alignment horizontal="right" vertical="center"/>
    </xf>
    <xf numFmtId="0" fontId="6" fillId="0" borderId="1" xfId="8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" fontId="7" fillId="0" borderId="0" xfId="5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vertical="center" wrapText="1"/>
    </xf>
    <xf numFmtId="44" fontId="7" fillId="3" borderId="1" xfId="10" applyNumberFormat="1" applyFont="1" applyFill="1" applyBorder="1" applyAlignment="1">
      <alignment horizontal="right" vertical="center"/>
    </xf>
    <xf numFmtId="8" fontId="7" fillId="3" borderId="1" xfId="10" applyNumberFormat="1" applyFont="1" applyFill="1" applyBorder="1" applyAlignment="1">
      <alignment horizontal="right" vertical="center"/>
    </xf>
    <xf numFmtId="44" fontId="7" fillId="3" borderId="1" xfId="4" applyNumberFormat="1" applyFont="1" applyFill="1" applyBorder="1" applyAlignment="1">
      <alignment horizontal="right" vertical="center"/>
    </xf>
    <xf numFmtId="44" fontId="7" fillId="3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vertical="center"/>
    </xf>
    <xf numFmtId="3" fontId="7" fillId="0" borderId="1" xfId="5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0" fontId="6" fillId="0" borderId="1" xfId="10" applyFont="1" applyBorder="1" applyAlignment="1">
      <alignment horizontal="left" vertical="center" wrapText="1"/>
    </xf>
    <xf numFmtId="0" fontId="6" fillId="0" borderId="0" xfId="10" applyFont="1" applyBorder="1" applyAlignment="1">
      <alignment vertical="center"/>
    </xf>
    <xf numFmtId="0" fontId="6" fillId="0" borderId="1" xfId="10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0" fontId="6" fillId="0" borderId="4" xfId="10" applyFont="1" applyBorder="1" applyAlignment="1">
      <alignment vertical="center"/>
    </xf>
    <xf numFmtId="3" fontId="6" fillId="0" borderId="4" xfId="4" applyNumberFormat="1" applyFont="1" applyBorder="1" applyAlignment="1">
      <alignment horizontal="center" vertical="center" wrapText="1"/>
    </xf>
    <xf numFmtId="3" fontId="7" fillId="0" borderId="4" xfId="10" applyNumberFormat="1" applyFont="1" applyBorder="1" applyAlignment="1">
      <alignment horizontal="center" vertical="center"/>
    </xf>
    <xf numFmtId="9" fontId="6" fillId="0" borderId="4" xfId="10" applyNumberFormat="1" applyFont="1" applyBorder="1" applyAlignment="1">
      <alignment horizontal="center" vertical="center"/>
    </xf>
    <xf numFmtId="0" fontId="7" fillId="0" borderId="4" xfId="10" applyFont="1" applyBorder="1" applyAlignment="1">
      <alignment vertical="center"/>
    </xf>
    <xf numFmtId="0" fontId="6" fillId="0" borderId="0" xfId="10" applyFont="1" applyAlignment="1">
      <alignment horizontal="center" vertical="center"/>
    </xf>
    <xf numFmtId="3" fontId="6" fillId="0" borderId="1" xfId="10" applyNumberFormat="1" applyFont="1" applyBorder="1" applyAlignment="1">
      <alignment horizontal="center" vertical="center" wrapText="1"/>
    </xf>
    <xf numFmtId="0" fontId="7" fillId="0" borderId="0" xfId="10" applyFont="1" applyAlignment="1">
      <alignment vertical="center"/>
    </xf>
    <xf numFmtId="0" fontId="6" fillId="0" borderId="0" xfId="10" applyFont="1" applyAlignment="1">
      <alignment horizontal="right" vertical="center"/>
    </xf>
    <xf numFmtId="0" fontId="6" fillId="0" borderId="4" xfId="1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3" fontId="6" fillId="0" borderId="1" xfId="4" applyNumberFormat="1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7" fillId="0" borderId="4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righ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4" xfId="4" applyFont="1" applyFill="1" applyBorder="1" applyAlignment="1">
      <alignment vertical="center"/>
    </xf>
    <xf numFmtId="0" fontId="7" fillId="0" borderId="4" xfId="4" applyFont="1" applyFill="1" applyBorder="1" applyAlignment="1">
      <alignment vertical="center" wrapText="1"/>
    </xf>
    <xf numFmtId="3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164" fontId="6" fillId="0" borderId="0" xfId="4" applyNumberFormat="1" applyFont="1" applyFill="1" applyAlignment="1">
      <alignment horizontal="center" vertical="center"/>
    </xf>
    <xf numFmtId="164" fontId="6" fillId="0" borderId="0" xfId="4" applyNumberFormat="1" applyFont="1" applyFill="1" applyAlignment="1">
      <alignment horizontal="right" vertical="center"/>
    </xf>
    <xf numFmtId="9" fontId="6" fillId="0" borderId="0" xfId="4" applyNumberFormat="1" applyFont="1" applyFill="1" applyAlignment="1">
      <alignment horizontal="center" vertical="center"/>
    </xf>
    <xf numFmtId="164" fontId="6" fillId="0" borderId="4" xfId="4" applyNumberFormat="1" applyFont="1" applyFill="1" applyBorder="1" applyAlignment="1">
      <alignment horizontal="center" vertical="center"/>
    </xf>
    <xf numFmtId="0" fontId="6" fillId="0" borderId="1" xfId="9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7" fillId="3" borderId="1" xfId="1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6" fillId="3" borderId="1" xfId="10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6" fillId="0" borderId="1" xfId="9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10" applyFont="1" applyBorder="1" applyAlignment="1">
      <alignment vertical="center"/>
    </xf>
    <xf numFmtId="164" fontId="6" fillId="0" borderId="4" xfId="10" applyNumberFormat="1" applyFont="1" applyBorder="1" applyAlignment="1">
      <alignment horizontal="center" vertical="center"/>
    </xf>
    <xf numFmtId="0" fontId="6" fillId="0" borderId="0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164" fontId="6" fillId="0" borderId="0" xfId="10" applyNumberFormat="1" applyFont="1" applyBorder="1" applyAlignment="1">
      <alignment horizontal="center" vertical="center"/>
    </xf>
    <xf numFmtId="9" fontId="6" fillId="0" borderId="0" xfId="10" applyNumberFormat="1" applyFont="1" applyBorder="1" applyAlignment="1">
      <alignment horizontal="center" vertical="center"/>
    </xf>
    <xf numFmtId="164" fontId="6" fillId="0" borderId="0" xfId="10" applyNumberFormat="1" applyFont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10" applyFont="1" applyFill="1" applyBorder="1" applyAlignment="1">
      <alignment vertical="center" wrapText="1"/>
    </xf>
    <xf numFmtId="3" fontId="6" fillId="0" borderId="1" xfId="10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  <xf numFmtId="164" fontId="7" fillId="0" borderId="4" xfId="10" applyNumberFormat="1" applyFont="1" applyBorder="1" applyAlignment="1">
      <alignment horizontal="center" vertical="center" wrapText="1"/>
    </xf>
    <xf numFmtId="0" fontId="7" fillId="0" borderId="4" xfId="10" applyFont="1" applyBorder="1" applyAlignment="1">
      <alignment horizontal="right" vertical="center"/>
    </xf>
    <xf numFmtId="0" fontId="7" fillId="0" borderId="4" xfId="1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1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1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10" applyFont="1" applyFill="1" applyBorder="1" applyAlignment="1">
      <alignment horizontal="center" vertical="center"/>
    </xf>
    <xf numFmtId="0" fontId="6" fillId="0" borderId="0" xfId="1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8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5" fillId="0" borderId="0" xfId="0" applyFont="1"/>
    <xf numFmtId="44" fontId="15" fillId="0" borderId="0" xfId="0" applyNumberFormat="1" applyFont="1"/>
    <xf numFmtId="164" fontId="7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vertical="center" wrapText="1"/>
    </xf>
    <xf numFmtId="44" fontId="7" fillId="0" borderId="2" xfId="0" applyNumberFormat="1" applyFont="1" applyFill="1" applyBorder="1" applyAlignment="1">
      <alignment vertical="center" wrapText="1"/>
    </xf>
    <xf numFmtId="44" fontId="7" fillId="0" borderId="1" xfId="0" applyNumberFormat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3" borderId="1" xfId="4" applyNumberFormat="1" applyFont="1" applyFill="1" applyBorder="1" applyAlignment="1">
      <alignment horizontal="right" vertical="center"/>
    </xf>
    <xf numFmtId="0" fontId="6" fillId="0" borderId="4" xfId="4" applyFont="1" applyFill="1" applyBorder="1" applyAlignment="1">
      <alignment horizontal="center" vertical="center"/>
    </xf>
  </cellXfs>
  <cellStyles count="28">
    <cellStyle name="Default" xfId="16"/>
    <cellStyle name="Dziesiętny" xfId="3" builtinId="3"/>
    <cellStyle name="Dziesiętny 2" xfId="7"/>
    <cellStyle name="Dziesiętny 2 2" xfId="13"/>
    <cellStyle name="Dziesiętny 2 3" xfId="25"/>
    <cellStyle name="Dziesiętny 3" xfId="12"/>
    <cellStyle name="Dziesiętny 3 2" xfId="24"/>
    <cellStyle name="Dziesiętny 4" xfId="22"/>
    <cellStyle name="Dziesiętny 5" xfId="23"/>
    <cellStyle name="Excel Built-in Normal" xfId="6"/>
    <cellStyle name="Hiperłącze 2" xfId="1"/>
    <cellStyle name="Normal 2" xfId="11"/>
    <cellStyle name="Normal_Sheet2" xfId="19"/>
    <cellStyle name="Normalny" xfId="0" builtinId="0"/>
    <cellStyle name="Normalny 2" xfId="2"/>
    <cellStyle name="Normalny 2 4" xfId="18"/>
    <cellStyle name="Normalny 3" xfId="8"/>
    <cellStyle name="Normalny 4" xfId="4"/>
    <cellStyle name="Normalny 5" xfId="9"/>
    <cellStyle name="Normalny 6" xfId="10"/>
    <cellStyle name="Normalny_Arkusz1" xfId="5"/>
    <cellStyle name="Procentowy 2" xfId="17"/>
    <cellStyle name="Procentowy 2 2" xfId="20"/>
    <cellStyle name="Procentowy 3" xfId="15"/>
    <cellStyle name="Walutowy 2" xfId="21"/>
    <cellStyle name="Walutowy 2 2" xfId="27"/>
    <cellStyle name="Walutowy 3" xfId="14"/>
    <cellStyle name="Walutowy 3 2" xfId="2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38100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326</xdr:row>
      <xdr:rowOff>36195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195</xdr:row>
      <xdr:rowOff>0</xdr:rowOff>
    </xdr:from>
    <xdr:to>
      <xdr:col>10</xdr:col>
      <xdr:colOff>99060</xdr:colOff>
      <xdr:row>337</xdr:row>
      <xdr:rowOff>24765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337</xdr:row>
      <xdr:rowOff>34290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195</xdr:row>
      <xdr:rowOff>0</xdr:rowOff>
    </xdr:from>
    <xdr:to>
      <xdr:col>10</xdr:col>
      <xdr:colOff>381000</xdr:colOff>
      <xdr:row>197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6350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44450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199</xdr:row>
      <xdr:rowOff>3175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198</xdr:row>
      <xdr:rowOff>55880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200</xdr:row>
      <xdr:rowOff>44450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195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24767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319</xdr:row>
      <xdr:rowOff>15242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7124700" y="374241060"/>
          <a:ext cx="76200" cy="16078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195</xdr:row>
      <xdr:rowOff>0</xdr:rowOff>
    </xdr:from>
    <xdr:to>
      <xdr:col>10</xdr:col>
      <xdr:colOff>99060</xdr:colOff>
      <xdr:row>331</xdr:row>
      <xdr:rowOff>118112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077075" y="472354275"/>
          <a:ext cx="76200" cy="4714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76200</xdr:colOff>
      <xdr:row>331</xdr:row>
      <xdr:rowOff>127637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195</xdr:row>
      <xdr:rowOff>0</xdr:rowOff>
    </xdr:from>
    <xdr:to>
      <xdr:col>10</xdr:col>
      <xdr:colOff>381000</xdr:colOff>
      <xdr:row>196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3818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196</xdr:row>
      <xdr:rowOff>76201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3175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636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76200</xdr:colOff>
      <xdr:row>197</xdr:row>
      <xdr:rowOff>120652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300990</xdr:colOff>
      <xdr:row>195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5741670" y="3967962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195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0"/>
  <sheetViews>
    <sheetView tabSelected="1" view="pageBreakPreview" zoomScaleNormal="100" zoomScaleSheetLayoutView="100" workbookViewId="0">
      <selection activeCell="Q4" sqref="Q4"/>
    </sheetView>
  </sheetViews>
  <sheetFormatPr defaultRowHeight="14.4"/>
  <cols>
    <col min="1" max="1" width="3.6640625" style="27" customWidth="1"/>
    <col min="2" max="2" width="30.88671875" style="27" customWidth="1"/>
    <col min="3" max="3" width="3.5546875" style="27" customWidth="1"/>
    <col min="4" max="4" width="5.6640625" style="27" customWidth="1"/>
    <col min="5" max="5" width="6" style="27" customWidth="1"/>
    <col min="6" max="6" width="6.109375" style="27" customWidth="1"/>
    <col min="7" max="7" width="9.44140625" style="27" customWidth="1"/>
    <col min="8" max="8" width="6.77734375" style="27" customWidth="1"/>
    <col min="9" max="9" width="10.21875" style="27" customWidth="1"/>
    <col min="10" max="10" width="9.21875" style="27" customWidth="1"/>
    <col min="11" max="11" width="11.44140625" style="27" customWidth="1"/>
    <col min="12" max="12" width="3.5546875" style="27" customWidth="1"/>
    <col min="13" max="13" width="11.109375" style="27" customWidth="1"/>
    <col min="14" max="14" width="13.88671875" style="27" customWidth="1"/>
    <col min="15" max="15" width="14.109375" style="27" customWidth="1"/>
    <col min="16" max="16" width="8.88671875" style="27"/>
    <col min="17" max="17" width="13.88671875" style="27" bestFit="1" customWidth="1"/>
    <col min="18" max="16384" width="8.88671875" style="27"/>
  </cols>
  <sheetData>
    <row r="1" spans="1:17" s="142" customFormat="1" ht="10.199999999999999">
      <c r="A1" s="53"/>
      <c r="B1" s="57" t="s">
        <v>114</v>
      </c>
      <c r="C1" s="53"/>
      <c r="D1" s="54"/>
      <c r="E1" s="52"/>
      <c r="F1" s="52"/>
      <c r="G1" s="55"/>
      <c r="H1" s="12"/>
      <c r="I1" s="12"/>
      <c r="J1" s="13"/>
      <c r="K1" s="56"/>
      <c r="L1" s="12"/>
      <c r="M1" s="50"/>
      <c r="N1" s="40"/>
      <c r="O1" s="40"/>
    </row>
    <row r="2" spans="1:17" s="142" customFormat="1" ht="61.2">
      <c r="A2" s="117" t="s">
        <v>0</v>
      </c>
      <c r="B2" s="117" t="s">
        <v>47</v>
      </c>
      <c r="C2" s="117" t="s">
        <v>46</v>
      </c>
      <c r="D2" s="4" t="s">
        <v>1</v>
      </c>
      <c r="E2" s="4" t="s">
        <v>2</v>
      </c>
      <c r="F2" s="4" t="s">
        <v>3</v>
      </c>
      <c r="G2" s="117" t="s">
        <v>4</v>
      </c>
      <c r="H2" s="117" t="s">
        <v>5</v>
      </c>
      <c r="I2" s="117" t="s">
        <v>51</v>
      </c>
      <c r="J2" s="145" t="s">
        <v>56</v>
      </c>
      <c r="K2" s="145" t="s">
        <v>52</v>
      </c>
      <c r="L2" s="117" t="s">
        <v>6</v>
      </c>
      <c r="M2" s="117" t="s">
        <v>44</v>
      </c>
      <c r="N2" s="117" t="s">
        <v>45</v>
      </c>
      <c r="O2" s="117" t="s">
        <v>7</v>
      </c>
    </row>
    <row r="3" spans="1:17" s="142" customFormat="1" ht="10.199999999999999">
      <c r="A3" s="117" t="s">
        <v>8</v>
      </c>
      <c r="B3" s="117" t="s">
        <v>9</v>
      </c>
      <c r="C3" s="117" t="s">
        <v>10</v>
      </c>
      <c r="D3" s="117" t="s">
        <v>11</v>
      </c>
      <c r="E3" s="117" t="s">
        <v>12</v>
      </c>
      <c r="F3" s="117" t="s">
        <v>13</v>
      </c>
      <c r="G3" s="117" t="s">
        <v>14</v>
      </c>
      <c r="H3" s="117" t="s">
        <v>15</v>
      </c>
      <c r="I3" s="146" t="s">
        <v>16</v>
      </c>
      <c r="J3" s="117" t="s">
        <v>17</v>
      </c>
      <c r="K3" s="117" t="s">
        <v>18</v>
      </c>
      <c r="L3" s="117" t="s">
        <v>19</v>
      </c>
      <c r="M3" s="117" t="s">
        <v>20</v>
      </c>
      <c r="N3" s="117" t="s">
        <v>21</v>
      </c>
      <c r="O3" s="117" t="s">
        <v>48</v>
      </c>
    </row>
    <row r="4" spans="1:17" s="142" customFormat="1" ht="46.5" customHeight="1">
      <c r="A4" s="41" t="s">
        <v>22</v>
      </c>
      <c r="B4" s="49" t="s">
        <v>78</v>
      </c>
      <c r="C4" s="51" t="s">
        <v>39</v>
      </c>
      <c r="D4" s="48">
        <v>3500</v>
      </c>
      <c r="E4" s="51">
        <v>0</v>
      </c>
      <c r="F4" s="59">
        <v>2000</v>
      </c>
      <c r="G4" s="29">
        <f>D4+E4+F4</f>
        <v>5500</v>
      </c>
      <c r="H4" s="47"/>
      <c r="I4" s="1" t="e">
        <f t="shared" ref="I4" si="0">ROUND(G4/H4,2)</f>
        <v>#DIV/0!</v>
      </c>
      <c r="J4" s="21"/>
      <c r="K4" s="147" t="e">
        <f>ROUND(I4*J4,2)</f>
        <v>#DIV/0!</v>
      </c>
      <c r="L4" s="30">
        <v>0.08</v>
      </c>
      <c r="M4" s="147" t="e">
        <f>ROUND(K4*L4+K4,2)</f>
        <v>#DIV/0!</v>
      </c>
      <c r="N4" s="31"/>
      <c r="O4" s="31"/>
    </row>
    <row r="5" spans="1:17" s="142" customFormat="1" ht="10.199999999999999">
      <c r="A5" s="28"/>
      <c r="B5" s="42" t="s">
        <v>23</v>
      </c>
      <c r="C5" s="42"/>
      <c r="D5" s="42"/>
      <c r="E5" s="42"/>
      <c r="F5" s="42"/>
      <c r="G5" s="43"/>
      <c r="H5" s="43"/>
      <c r="I5" s="28"/>
      <c r="J5" s="43" t="s">
        <v>24</v>
      </c>
      <c r="K5" s="148" t="e">
        <f>SUM(K4)</f>
        <v>#DIV/0!</v>
      </c>
      <c r="L5" s="44"/>
      <c r="M5" s="148" t="e">
        <f>SUM(M4)</f>
        <v>#DIV/0!</v>
      </c>
      <c r="N5" s="43"/>
      <c r="O5" s="43"/>
      <c r="Q5" s="143"/>
    </row>
    <row r="6" spans="1:17" s="142" customFormat="1" ht="10.199999999999999">
      <c r="A6" s="39" t="s">
        <v>25</v>
      </c>
      <c r="B6" s="45" t="s">
        <v>31</v>
      </c>
      <c r="C6" s="45"/>
      <c r="D6" s="45"/>
      <c r="E6" s="45"/>
      <c r="F6" s="45"/>
      <c r="G6" s="45"/>
      <c r="H6" s="45"/>
      <c r="I6" s="45"/>
      <c r="J6" s="39"/>
      <c r="K6" s="28"/>
      <c r="L6" s="28"/>
      <c r="M6" s="28"/>
      <c r="N6" s="28"/>
      <c r="O6" s="28"/>
      <c r="Q6" s="143"/>
    </row>
    <row r="7" spans="1:17" s="142" customFormat="1" ht="10.199999999999999">
      <c r="A7" s="39" t="s">
        <v>25</v>
      </c>
      <c r="B7" s="45" t="s">
        <v>50</v>
      </c>
      <c r="C7" s="45"/>
      <c r="D7" s="45"/>
      <c r="E7" s="45"/>
      <c r="F7" s="45"/>
      <c r="G7" s="45"/>
      <c r="H7" s="45"/>
      <c r="I7" s="45"/>
      <c r="J7" s="39"/>
      <c r="K7" s="28"/>
      <c r="L7" s="28"/>
      <c r="M7" s="28"/>
      <c r="N7" s="45"/>
      <c r="O7" s="45"/>
    </row>
    <row r="8" spans="1:17" s="142" customFormat="1" ht="10.199999999999999">
      <c r="A8" s="39" t="s">
        <v>25</v>
      </c>
      <c r="B8" s="32" t="s">
        <v>26</v>
      </c>
      <c r="C8" s="32"/>
      <c r="D8" s="32"/>
      <c r="E8" s="32"/>
      <c r="F8" s="32"/>
      <c r="G8" s="33"/>
      <c r="H8" s="33"/>
      <c r="I8" s="33"/>
      <c r="J8" s="34"/>
      <c r="K8" s="35"/>
      <c r="L8" s="35"/>
      <c r="M8" s="35"/>
      <c r="N8" s="33"/>
      <c r="O8" s="33"/>
    </row>
    <row r="9" spans="1:17" s="142" customFormat="1" ht="10.199999999999999">
      <c r="A9" s="28"/>
      <c r="B9" s="35" t="s">
        <v>54</v>
      </c>
      <c r="C9" s="35"/>
      <c r="D9" s="35"/>
      <c r="E9" s="35"/>
      <c r="F9" s="35"/>
      <c r="G9" s="35"/>
      <c r="H9" s="35"/>
      <c r="I9" s="35"/>
      <c r="J9" s="36"/>
      <c r="K9" s="35"/>
      <c r="L9" s="35"/>
      <c r="M9" s="35"/>
      <c r="N9" s="35"/>
      <c r="O9" s="35"/>
    </row>
    <row r="10" spans="1:17" s="142" customFormat="1" ht="10.199999999999999">
      <c r="A10" s="39"/>
      <c r="B10" s="37"/>
      <c r="C10" s="37"/>
      <c r="D10" s="37"/>
      <c r="E10" s="37"/>
      <c r="F10" s="37"/>
      <c r="G10" s="37"/>
      <c r="H10" s="37"/>
      <c r="I10" s="37"/>
      <c r="J10" s="38"/>
      <c r="K10" s="37"/>
      <c r="L10" s="46"/>
      <c r="M10" s="46"/>
      <c r="N10" s="46"/>
      <c r="O10" s="46"/>
    </row>
    <row r="11" spans="1:17" s="142" customFormat="1" ht="10.199999999999999">
      <c r="A11" s="28"/>
      <c r="B11" s="28"/>
      <c r="C11" s="28"/>
      <c r="D11" s="28"/>
      <c r="E11" s="28"/>
      <c r="F11" s="28"/>
      <c r="G11" s="28"/>
      <c r="H11" s="3" t="s">
        <v>27</v>
      </c>
      <c r="I11" s="3"/>
      <c r="J11" s="7"/>
      <c r="K11" s="3"/>
      <c r="L11" s="3"/>
      <c r="M11" s="3"/>
      <c r="N11" s="3"/>
      <c r="O11" s="3"/>
    </row>
    <row r="12" spans="1:17" s="142" customFormat="1" ht="10.199999999999999">
      <c r="A12" s="28"/>
      <c r="B12" s="57" t="s">
        <v>79</v>
      </c>
      <c r="C12" s="57"/>
      <c r="D12" s="57"/>
      <c r="E12" s="28"/>
      <c r="F12" s="57"/>
      <c r="G12" s="60"/>
      <c r="H12" s="58"/>
      <c r="I12" s="58"/>
      <c r="J12" s="61"/>
      <c r="K12" s="58"/>
      <c r="L12" s="62"/>
      <c r="M12" s="50"/>
      <c r="N12" s="40"/>
      <c r="O12" s="40"/>
    </row>
    <row r="13" spans="1:17" s="142" customFormat="1" ht="61.2">
      <c r="A13" s="117" t="s">
        <v>0</v>
      </c>
      <c r="B13" s="117" t="s">
        <v>47</v>
      </c>
      <c r="C13" s="117" t="s">
        <v>46</v>
      </c>
      <c r="D13" s="4" t="s">
        <v>1</v>
      </c>
      <c r="E13" s="4" t="s">
        <v>2</v>
      </c>
      <c r="F13" s="4" t="s">
        <v>3</v>
      </c>
      <c r="G13" s="117" t="s">
        <v>4</v>
      </c>
      <c r="H13" s="117" t="s">
        <v>5</v>
      </c>
      <c r="I13" s="117" t="s">
        <v>51</v>
      </c>
      <c r="J13" s="145" t="s">
        <v>56</v>
      </c>
      <c r="K13" s="145" t="s">
        <v>52</v>
      </c>
      <c r="L13" s="117" t="s">
        <v>6</v>
      </c>
      <c r="M13" s="117" t="s">
        <v>44</v>
      </c>
      <c r="N13" s="117" t="s">
        <v>45</v>
      </c>
      <c r="O13" s="117" t="s">
        <v>7</v>
      </c>
    </row>
    <row r="14" spans="1:17" s="142" customFormat="1" ht="10.199999999999999">
      <c r="A14" s="117" t="s">
        <v>8</v>
      </c>
      <c r="B14" s="117" t="s">
        <v>9</v>
      </c>
      <c r="C14" s="117" t="s">
        <v>10</v>
      </c>
      <c r="D14" s="117" t="s">
        <v>11</v>
      </c>
      <c r="E14" s="117" t="s">
        <v>12</v>
      </c>
      <c r="F14" s="117" t="s">
        <v>13</v>
      </c>
      <c r="G14" s="117" t="s">
        <v>14</v>
      </c>
      <c r="H14" s="117" t="s">
        <v>15</v>
      </c>
      <c r="I14" s="146" t="s">
        <v>16</v>
      </c>
      <c r="J14" s="117" t="s">
        <v>17</v>
      </c>
      <c r="K14" s="117" t="s">
        <v>18</v>
      </c>
      <c r="L14" s="117" t="s">
        <v>19</v>
      </c>
      <c r="M14" s="117" t="s">
        <v>20</v>
      </c>
      <c r="N14" s="117" t="s">
        <v>21</v>
      </c>
      <c r="O14" s="117" t="s">
        <v>48</v>
      </c>
    </row>
    <row r="15" spans="1:17" s="142" customFormat="1" ht="40.799999999999997">
      <c r="A15" s="41" t="s">
        <v>22</v>
      </c>
      <c r="B15" s="49" t="s">
        <v>80</v>
      </c>
      <c r="C15" s="51" t="s">
        <v>39</v>
      </c>
      <c r="D15" s="48">
        <v>3500</v>
      </c>
      <c r="E15" s="51">
        <v>0</v>
      </c>
      <c r="F15" s="51">
        <v>2000</v>
      </c>
      <c r="G15" s="29">
        <f t="shared" ref="G15:G16" si="1">D15+E15+F15</f>
        <v>5500</v>
      </c>
      <c r="H15" s="47"/>
      <c r="I15" s="1" t="e">
        <f t="shared" ref="I15:I16" si="2">ROUND(G15/H15,2)</f>
        <v>#DIV/0!</v>
      </c>
      <c r="J15" s="21"/>
      <c r="K15" s="147" t="e">
        <f>ROUND(I15*J15,2)</f>
        <v>#DIV/0!</v>
      </c>
      <c r="L15" s="30">
        <v>0.08</v>
      </c>
      <c r="M15" s="147" t="e">
        <f>ROUND(K15*L15+K15,2)</f>
        <v>#DIV/0!</v>
      </c>
      <c r="N15" s="31"/>
      <c r="O15" s="31"/>
    </row>
    <row r="16" spans="1:17" s="142" customFormat="1" ht="51">
      <c r="A16" s="41" t="s">
        <v>28</v>
      </c>
      <c r="B16" s="49" t="s">
        <v>62</v>
      </c>
      <c r="C16" s="51" t="s">
        <v>39</v>
      </c>
      <c r="D16" s="48">
        <v>5800</v>
      </c>
      <c r="E16" s="51">
        <v>0</v>
      </c>
      <c r="F16" s="51">
        <v>2000</v>
      </c>
      <c r="G16" s="29">
        <f t="shared" si="1"/>
        <v>7800</v>
      </c>
      <c r="H16" s="47"/>
      <c r="I16" s="1" t="e">
        <f t="shared" si="2"/>
        <v>#DIV/0!</v>
      </c>
      <c r="J16" s="21"/>
      <c r="K16" s="147" t="e">
        <f>ROUND(I16*J16,2)</f>
        <v>#DIV/0!</v>
      </c>
      <c r="L16" s="30">
        <v>0.08</v>
      </c>
      <c r="M16" s="147" t="e">
        <f>ROUND(K16*L16+K16,2)</f>
        <v>#DIV/0!</v>
      </c>
      <c r="N16" s="31"/>
      <c r="O16" s="31"/>
    </row>
    <row r="17" spans="1:15" s="142" customFormat="1" ht="10.199999999999999">
      <c r="A17" s="28"/>
      <c r="B17" s="42" t="s">
        <v>23</v>
      </c>
      <c r="C17" s="42"/>
      <c r="D17" s="42"/>
      <c r="E17" s="42"/>
      <c r="F17" s="42"/>
      <c r="G17" s="43"/>
      <c r="H17" s="43"/>
      <c r="I17" s="28"/>
      <c r="J17" s="43" t="s">
        <v>24</v>
      </c>
      <c r="K17" s="148" t="e">
        <f>SUM(K15:K16)</f>
        <v>#DIV/0!</v>
      </c>
      <c r="L17" s="44"/>
      <c r="M17" s="148" t="e">
        <f>SUM(M15:M16)</f>
        <v>#DIV/0!</v>
      </c>
      <c r="N17" s="43"/>
      <c r="O17" s="43"/>
    </row>
    <row r="18" spans="1:15" s="142" customFormat="1" ht="10.199999999999999">
      <c r="A18" s="39" t="s">
        <v>25</v>
      </c>
      <c r="B18" s="45" t="s">
        <v>31</v>
      </c>
      <c r="C18" s="45"/>
      <c r="D18" s="45"/>
      <c r="E18" s="45"/>
      <c r="F18" s="45"/>
      <c r="G18" s="45"/>
      <c r="H18" s="45"/>
      <c r="I18" s="45"/>
      <c r="J18" s="39"/>
      <c r="K18" s="28"/>
      <c r="L18" s="28"/>
      <c r="M18" s="28"/>
      <c r="N18" s="28"/>
      <c r="O18" s="28"/>
    </row>
    <row r="19" spans="1:15" s="142" customFormat="1" ht="10.199999999999999">
      <c r="A19" s="39" t="s">
        <v>25</v>
      </c>
      <c r="B19" s="45" t="s">
        <v>50</v>
      </c>
      <c r="C19" s="45"/>
      <c r="D19" s="45"/>
      <c r="E19" s="45"/>
      <c r="F19" s="45"/>
      <c r="G19" s="45"/>
      <c r="H19" s="45"/>
      <c r="I19" s="45"/>
      <c r="J19" s="39"/>
      <c r="K19" s="28"/>
      <c r="L19" s="28"/>
      <c r="M19" s="28"/>
      <c r="N19" s="45"/>
      <c r="O19" s="45"/>
    </row>
    <row r="20" spans="1:15" s="142" customFormat="1" ht="10.199999999999999">
      <c r="A20" s="39" t="s">
        <v>25</v>
      </c>
      <c r="B20" s="32" t="s">
        <v>26</v>
      </c>
      <c r="C20" s="32"/>
      <c r="D20" s="32"/>
      <c r="E20" s="32"/>
      <c r="F20" s="32"/>
      <c r="G20" s="33"/>
      <c r="H20" s="33"/>
      <c r="I20" s="33"/>
      <c r="J20" s="34"/>
      <c r="K20" s="35"/>
      <c r="L20" s="35"/>
      <c r="M20" s="35"/>
      <c r="N20" s="33"/>
      <c r="O20" s="33"/>
    </row>
    <row r="21" spans="1:15" s="142" customFormat="1" ht="10.199999999999999">
      <c r="A21" s="28"/>
      <c r="B21" s="35" t="s">
        <v>54</v>
      </c>
      <c r="C21" s="35"/>
      <c r="D21" s="35"/>
      <c r="E21" s="35"/>
      <c r="F21" s="35"/>
      <c r="G21" s="35"/>
      <c r="H21" s="35"/>
      <c r="I21" s="35"/>
      <c r="J21" s="36"/>
      <c r="K21" s="35"/>
      <c r="L21" s="35"/>
      <c r="M21" s="35"/>
      <c r="N21" s="35"/>
      <c r="O21" s="35"/>
    </row>
    <row r="22" spans="1:15" s="142" customFormat="1" ht="10.199999999999999">
      <c r="A22" s="39"/>
      <c r="B22" s="37"/>
      <c r="C22" s="37"/>
      <c r="D22" s="37"/>
      <c r="E22" s="37"/>
      <c r="F22" s="37"/>
      <c r="G22" s="37"/>
      <c r="H22" s="37"/>
      <c r="I22" s="37"/>
      <c r="J22" s="38"/>
      <c r="K22" s="37"/>
      <c r="L22" s="46"/>
      <c r="M22" s="46"/>
      <c r="N22" s="46"/>
      <c r="O22" s="46"/>
    </row>
    <row r="23" spans="1:15" s="142" customFormat="1" ht="10.199999999999999">
      <c r="A23" s="28"/>
      <c r="B23" s="28"/>
      <c r="C23" s="28"/>
      <c r="D23" s="28"/>
      <c r="E23" s="28"/>
      <c r="F23" s="28"/>
      <c r="G23" s="28"/>
      <c r="H23" s="3" t="s">
        <v>27</v>
      </c>
      <c r="I23" s="3"/>
      <c r="J23" s="7"/>
      <c r="K23" s="3"/>
      <c r="L23" s="3"/>
      <c r="M23" s="3"/>
      <c r="N23" s="3"/>
      <c r="O23" s="3"/>
    </row>
    <row r="24" spans="1:15" s="142" customFormat="1" ht="10.199999999999999">
      <c r="A24" s="28"/>
      <c r="B24" s="57" t="s">
        <v>81</v>
      </c>
      <c r="C24" s="57"/>
      <c r="D24" s="57"/>
      <c r="E24" s="28"/>
      <c r="F24" s="57"/>
      <c r="G24" s="60"/>
      <c r="H24" s="58"/>
      <c r="I24" s="58"/>
      <c r="J24" s="61"/>
      <c r="K24" s="58"/>
      <c r="L24" s="62"/>
      <c r="M24" s="50"/>
      <c r="N24" s="40"/>
      <c r="O24" s="40"/>
    </row>
    <row r="25" spans="1:15" s="142" customFormat="1" ht="61.2">
      <c r="A25" s="117" t="s">
        <v>0</v>
      </c>
      <c r="B25" s="117" t="s">
        <v>47</v>
      </c>
      <c r="C25" s="117" t="s">
        <v>46</v>
      </c>
      <c r="D25" s="4" t="s">
        <v>1</v>
      </c>
      <c r="E25" s="4" t="s">
        <v>2</v>
      </c>
      <c r="F25" s="4" t="s">
        <v>3</v>
      </c>
      <c r="G25" s="117" t="s">
        <v>4</v>
      </c>
      <c r="H25" s="117" t="s">
        <v>5</v>
      </c>
      <c r="I25" s="117" t="s">
        <v>51</v>
      </c>
      <c r="J25" s="145" t="s">
        <v>56</v>
      </c>
      <c r="K25" s="145" t="s">
        <v>52</v>
      </c>
      <c r="L25" s="117" t="s">
        <v>6</v>
      </c>
      <c r="M25" s="117" t="s">
        <v>44</v>
      </c>
      <c r="N25" s="117" t="s">
        <v>45</v>
      </c>
      <c r="O25" s="117" t="s">
        <v>7</v>
      </c>
    </row>
    <row r="26" spans="1:15" s="142" customFormat="1" ht="10.199999999999999">
      <c r="A26" s="117" t="s">
        <v>8</v>
      </c>
      <c r="B26" s="117" t="s">
        <v>9</v>
      </c>
      <c r="C26" s="117" t="s">
        <v>10</v>
      </c>
      <c r="D26" s="117" t="s">
        <v>11</v>
      </c>
      <c r="E26" s="117" t="s">
        <v>12</v>
      </c>
      <c r="F26" s="117" t="s">
        <v>13</v>
      </c>
      <c r="G26" s="117" t="s">
        <v>14</v>
      </c>
      <c r="H26" s="117" t="s">
        <v>15</v>
      </c>
      <c r="I26" s="146" t="s">
        <v>16</v>
      </c>
      <c r="J26" s="117" t="s">
        <v>17</v>
      </c>
      <c r="K26" s="117" t="s">
        <v>18</v>
      </c>
      <c r="L26" s="117" t="s">
        <v>19</v>
      </c>
      <c r="M26" s="117" t="s">
        <v>20</v>
      </c>
      <c r="N26" s="117" t="s">
        <v>21</v>
      </c>
      <c r="O26" s="117" t="s">
        <v>48</v>
      </c>
    </row>
    <row r="27" spans="1:15" s="142" customFormat="1" ht="40.799999999999997">
      <c r="A27" s="41" t="s">
        <v>22</v>
      </c>
      <c r="B27" s="49" t="s">
        <v>63</v>
      </c>
      <c r="C27" s="51" t="s">
        <v>39</v>
      </c>
      <c r="D27" s="48">
        <v>0</v>
      </c>
      <c r="E27" s="59">
        <v>10000</v>
      </c>
      <c r="F27" s="51">
        <v>20</v>
      </c>
      <c r="G27" s="29">
        <f t="shared" ref="G27" si="3">D27+E27+F27</f>
        <v>10020</v>
      </c>
      <c r="H27" s="47"/>
      <c r="I27" s="1" t="e">
        <f t="shared" ref="I27" si="4">ROUND(G27/H27,2)</f>
        <v>#DIV/0!</v>
      </c>
      <c r="J27" s="21"/>
      <c r="K27" s="147" t="e">
        <f>ROUND(I27*J27,2)</f>
        <v>#DIV/0!</v>
      </c>
      <c r="L27" s="30">
        <v>0.08</v>
      </c>
      <c r="M27" s="147" t="e">
        <f>ROUND(K27*L27+K27,2)</f>
        <v>#DIV/0!</v>
      </c>
      <c r="N27" s="31"/>
      <c r="O27" s="31"/>
    </row>
    <row r="28" spans="1:15" s="142" customFormat="1" ht="10.199999999999999">
      <c r="A28" s="28"/>
      <c r="B28" s="42" t="s">
        <v>23</v>
      </c>
      <c r="C28" s="42"/>
      <c r="D28" s="42"/>
      <c r="E28" s="42"/>
      <c r="F28" s="42"/>
      <c r="G28" s="43"/>
      <c r="H28" s="43"/>
      <c r="I28" s="28"/>
      <c r="J28" s="43" t="s">
        <v>24</v>
      </c>
      <c r="K28" s="148" t="e">
        <f>SUM(K27)</f>
        <v>#DIV/0!</v>
      </c>
      <c r="L28" s="44"/>
      <c r="M28" s="148" t="e">
        <f>SUM(M27)</f>
        <v>#DIV/0!</v>
      </c>
      <c r="N28" s="43"/>
      <c r="O28" s="43"/>
    </row>
    <row r="29" spans="1:15" s="142" customFormat="1" ht="10.199999999999999">
      <c r="A29" s="39" t="s">
        <v>25</v>
      </c>
      <c r="B29" s="45" t="s">
        <v>31</v>
      </c>
      <c r="C29" s="45"/>
      <c r="D29" s="45"/>
      <c r="E29" s="45"/>
      <c r="F29" s="45"/>
      <c r="G29" s="45"/>
      <c r="H29" s="45"/>
      <c r="I29" s="45"/>
      <c r="J29" s="39"/>
      <c r="K29" s="28"/>
      <c r="L29" s="28"/>
      <c r="M29" s="28"/>
      <c r="N29" s="28"/>
      <c r="O29" s="28"/>
    </row>
    <row r="30" spans="1:15" s="142" customFormat="1" ht="10.199999999999999">
      <c r="A30" s="39" t="s">
        <v>25</v>
      </c>
      <c r="B30" s="45" t="s">
        <v>50</v>
      </c>
      <c r="C30" s="45"/>
      <c r="D30" s="45"/>
      <c r="E30" s="45"/>
      <c r="F30" s="45"/>
      <c r="G30" s="45"/>
      <c r="H30" s="45"/>
      <c r="I30" s="45"/>
      <c r="J30" s="39"/>
      <c r="K30" s="28"/>
      <c r="L30" s="28"/>
      <c r="M30" s="28"/>
      <c r="N30" s="45"/>
      <c r="O30" s="45"/>
    </row>
    <row r="31" spans="1:15" s="142" customFormat="1" ht="10.199999999999999">
      <c r="A31" s="39" t="s">
        <v>25</v>
      </c>
      <c r="B31" s="32" t="s">
        <v>26</v>
      </c>
      <c r="C31" s="32"/>
      <c r="D31" s="32"/>
      <c r="E31" s="32"/>
      <c r="F31" s="32"/>
      <c r="G31" s="33"/>
      <c r="H31" s="33"/>
      <c r="I31" s="33"/>
      <c r="J31" s="34"/>
      <c r="K31" s="35"/>
      <c r="L31" s="35"/>
      <c r="M31" s="35"/>
      <c r="N31" s="33"/>
      <c r="O31" s="33"/>
    </row>
    <row r="32" spans="1:15" s="142" customFormat="1" ht="10.199999999999999">
      <c r="A32" s="28"/>
      <c r="B32" s="35" t="s">
        <v>54</v>
      </c>
      <c r="C32" s="35"/>
      <c r="D32" s="35"/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/>
    </row>
    <row r="33" spans="1:15" s="142" customFormat="1" ht="10.199999999999999">
      <c r="A33" s="39"/>
      <c r="B33" s="37"/>
      <c r="C33" s="37"/>
      <c r="D33" s="37"/>
      <c r="E33" s="37"/>
      <c r="F33" s="37"/>
      <c r="G33" s="37"/>
      <c r="H33" s="37"/>
      <c r="I33" s="37"/>
      <c r="J33" s="38"/>
      <c r="K33" s="37"/>
      <c r="L33" s="46"/>
      <c r="M33" s="46"/>
      <c r="N33" s="46"/>
      <c r="O33" s="46"/>
    </row>
    <row r="34" spans="1:15" s="142" customFormat="1" ht="10.199999999999999">
      <c r="A34" s="28"/>
      <c r="B34" s="28"/>
      <c r="C34" s="28"/>
      <c r="D34" s="28"/>
      <c r="E34" s="28"/>
      <c r="F34" s="28"/>
      <c r="G34" s="28"/>
      <c r="H34" s="3" t="s">
        <v>27</v>
      </c>
      <c r="I34" s="3"/>
      <c r="J34" s="7"/>
      <c r="K34" s="3"/>
      <c r="L34" s="3"/>
      <c r="M34" s="3"/>
      <c r="N34" s="3"/>
      <c r="O34" s="3"/>
    </row>
    <row r="35" spans="1:15" s="142" customFormat="1" ht="10.199999999999999">
      <c r="A35" s="28"/>
      <c r="B35" s="69" t="s">
        <v>82</v>
      </c>
      <c r="C35" s="69"/>
      <c r="D35" s="69"/>
      <c r="E35" s="28"/>
      <c r="F35" s="28"/>
      <c r="G35" s="70"/>
      <c r="H35" s="71"/>
      <c r="I35" s="71"/>
      <c r="J35" s="72"/>
      <c r="K35" s="71"/>
      <c r="L35" s="68"/>
      <c r="M35" s="63"/>
      <c r="N35" s="65"/>
      <c r="O35" s="65"/>
    </row>
    <row r="36" spans="1:15" s="142" customFormat="1" ht="61.2">
      <c r="A36" s="117" t="s">
        <v>0</v>
      </c>
      <c r="B36" s="117" t="s">
        <v>47</v>
      </c>
      <c r="C36" s="117" t="s">
        <v>46</v>
      </c>
      <c r="D36" s="4" t="s">
        <v>1</v>
      </c>
      <c r="E36" s="4" t="s">
        <v>2</v>
      </c>
      <c r="F36" s="4" t="s">
        <v>3</v>
      </c>
      <c r="G36" s="117" t="s">
        <v>4</v>
      </c>
      <c r="H36" s="117" t="s">
        <v>5</v>
      </c>
      <c r="I36" s="117" t="s">
        <v>51</v>
      </c>
      <c r="J36" s="145" t="s">
        <v>56</v>
      </c>
      <c r="K36" s="145" t="s">
        <v>52</v>
      </c>
      <c r="L36" s="117" t="s">
        <v>6</v>
      </c>
      <c r="M36" s="117" t="s">
        <v>44</v>
      </c>
      <c r="N36" s="117" t="s">
        <v>45</v>
      </c>
      <c r="O36" s="117" t="s">
        <v>7</v>
      </c>
    </row>
    <row r="37" spans="1:15" s="142" customFormat="1" ht="10.199999999999999">
      <c r="A37" s="117" t="s">
        <v>8</v>
      </c>
      <c r="B37" s="117" t="s">
        <v>9</v>
      </c>
      <c r="C37" s="117" t="s">
        <v>10</v>
      </c>
      <c r="D37" s="117" t="s">
        <v>11</v>
      </c>
      <c r="E37" s="117" t="s">
        <v>12</v>
      </c>
      <c r="F37" s="117" t="s">
        <v>13</v>
      </c>
      <c r="G37" s="117" t="s">
        <v>14</v>
      </c>
      <c r="H37" s="117" t="s">
        <v>15</v>
      </c>
      <c r="I37" s="146" t="s">
        <v>16</v>
      </c>
      <c r="J37" s="117" t="s">
        <v>17</v>
      </c>
      <c r="K37" s="117" t="s">
        <v>18</v>
      </c>
      <c r="L37" s="117" t="s">
        <v>19</v>
      </c>
      <c r="M37" s="117" t="s">
        <v>20</v>
      </c>
      <c r="N37" s="117" t="s">
        <v>21</v>
      </c>
      <c r="O37" s="117" t="s">
        <v>48</v>
      </c>
    </row>
    <row r="38" spans="1:15" s="142" customFormat="1" ht="30.6">
      <c r="A38" s="41" t="s">
        <v>22</v>
      </c>
      <c r="B38" s="73" t="s">
        <v>70</v>
      </c>
      <c r="C38" s="66" t="s">
        <v>39</v>
      </c>
      <c r="D38" s="64">
        <v>0</v>
      </c>
      <c r="E38" s="67">
        <v>800</v>
      </c>
      <c r="F38" s="66">
        <v>0</v>
      </c>
      <c r="G38" s="29">
        <f t="shared" ref="G38" si="5">D38+E38+F38</f>
        <v>800</v>
      </c>
      <c r="H38" s="47"/>
      <c r="I38" s="1" t="e">
        <f t="shared" ref="I38" si="6">ROUND(G38/H38,2)</f>
        <v>#DIV/0!</v>
      </c>
      <c r="J38" s="23"/>
      <c r="K38" s="147" t="e">
        <f>ROUND(I38*J38,2)</f>
        <v>#DIV/0!</v>
      </c>
      <c r="L38" s="30">
        <v>0.08</v>
      </c>
      <c r="M38" s="147" t="e">
        <f>ROUND(K38*L38+K38,2)</f>
        <v>#DIV/0!</v>
      </c>
      <c r="N38" s="31"/>
      <c r="O38" s="31"/>
    </row>
    <row r="39" spans="1:15" s="142" customFormat="1" ht="10.199999999999999">
      <c r="A39" s="28"/>
      <c r="B39" s="42" t="s">
        <v>23</v>
      </c>
      <c r="C39" s="42"/>
      <c r="D39" s="42"/>
      <c r="E39" s="42"/>
      <c r="F39" s="42"/>
      <c r="G39" s="43"/>
      <c r="H39" s="43"/>
      <c r="I39" s="28"/>
      <c r="J39" s="43" t="s">
        <v>24</v>
      </c>
      <c r="K39" s="148">
        <v>48384</v>
      </c>
      <c r="L39" s="44"/>
      <c r="M39" s="148">
        <v>52254.720000000001</v>
      </c>
      <c r="N39" s="43"/>
      <c r="O39" s="43"/>
    </row>
    <row r="40" spans="1:15" s="142" customFormat="1" ht="10.199999999999999">
      <c r="A40" s="39" t="s">
        <v>25</v>
      </c>
      <c r="B40" s="45" t="s">
        <v>31</v>
      </c>
      <c r="C40" s="45"/>
      <c r="D40" s="45"/>
      <c r="E40" s="45"/>
      <c r="F40" s="45"/>
      <c r="G40" s="45"/>
      <c r="H40" s="45"/>
      <c r="I40" s="45"/>
      <c r="J40" s="39"/>
      <c r="K40" s="28"/>
      <c r="L40" s="28"/>
      <c r="M40" s="28"/>
      <c r="N40" s="28"/>
      <c r="O40" s="28"/>
    </row>
    <row r="41" spans="1:15" s="142" customFormat="1" ht="10.199999999999999">
      <c r="A41" s="39" t="s">
        <v>25</v>
      </c>
      <c r="B41" s="45" t="s">
        <v>50</v>
      </c>
      <c r="C41" s="45"/>
      <c r="D41" s="45"/>
      <c r="E41" s="45"/>
      <c r="F41" s="45"/>
      <c r="G41" s="45"/>
      <c r="H41" s="45"/>
      <c r="I41" s="45"/>
      <c r="J41" s="39"/>
      <c r="K41" s="28"/>
      <c r="L41" s="28"/>
      <c r="M41" s="28"/>
      <c r="N41" s="45"/>
      <c r="O41" s="45"/>
    </row>
    <row r="42" spans="1:15" s="142" customFormat="1" ht="10.199999999999999">
      <c r="A42" s="39" t="s">
        <v>25</v>
      </c>
      <c r="B42" s="32" t="s">
        <v>26</v>
      </c>
      <c r="C42" s="32"/>
      <c r="D42" s="32"/>
      <c r="E42" s="32"/>
      <c r="F42" s="32"/>
      <c r="G42" s="33"/>
      <c r="H42" s="33"/>
      <c r="I42" s="33"/>
      <c r="J42" s="34"/>
      <c r="K42" s="35"/>
      <c r="L42" s="35"/>
      <c r="M42" s="35"/>
      <c r="N42" s="33"/>
      <c r="O42" s="33"/>
    </row>
    <row r="43" spans="1:15" s="142" customFormat="1" ht="10.199999999999999">
      <c r="A43" s="28"/>
      <c r="B43" s="35" t="s">
        <v>54</v>
      </c>
      <c r="C43" s="35"/>
      <c r="D43" s="35"/>
      <c r="E43" s="35"/>
      <c r="F43" s="35"/>
      <c r="G43" s="35"/>
      <c r="H43" s="35"/>
      <c r="I43" s="35"/>
      <c r="J43" s="36"/>
      <c r="K43" s="35"/>
      <c r="L43" s="35"/>
      <c r="M43" s="35"/>
      <c r="N43" s="35"/>
      <c r="O43" s="35"/>
    </row>
    <row r="44" spans="1:15" s="142" customFormat="1" ht="10.199999999999999">
      <c r="A44" s="39"/>
      <c r="B44" s="37"/>
      <c r="C44" s="37"/>
      <c r="D44" s="37"/>
      <c r="E44" s="37"/>
      <c r="F44" s="37"/>
      <c r="G44" s="37"/>
      <c r="H44" s="37"/>
      <c r="I44" s="37"/>
      <c r="J44" s="38"/>
      <c r="K44" s="37"/>
      <c r="L44" s="46"/>
      <c r="M44" s="46"/>
      <c r="N44" s="46"/>
      <c r="O44" s="46"/>
    </row>
    <row r="45" spans="1:15" s="142" customFormat="1" ht="10.199999999999999">
      <c r="A45" s="28"/>
      <c r="B45" s="28"/>
      <c r="C45" s="28"/>
      <c r="D45" s="28"/>
      <c r="E45" s="28"/>
      <c r="F45" s="28"/>
      <c r="G45" s="28"/>
      <c r="H45" s="3" t="s">
        <v>27</v>
      </c>
      <c r="I45" s="3"/>
      <c r="J45" s="7"/>
      <c r="K45" s="3"/>
      <c r="L45" s="3"/>
      <c r="M45" s="3"/>
      <c r="N45" s="3"/>
      <c r="O45" s="3"/>
    </row>
    <row r="46" spans="1:15" s="142" customFormat="1" ht="10.199999999999999">
      <c r="A46" s="28"/>
      <c r="B46" s="76" t="s">
        <v>113</v>
      </c>
      <c r="C46" s="77"/>
      <c r="D46" s="77"/>
      <c r="E46" s="80"/>
      <c r="F46" s="80"/>
      <c r="G46" s="81"/>
      <c r="H46" s="82"/>
      <c r="I46" s="82"/>
      <c r="J46" s="83"/>
      <c r="K46" s="84"/>
      <c r="L46" s="85"/>
      <c r="M46" s="50"/>
      <c r="N46" s="40"/>
      <c r="O46" s="40"/>
    </row>
    <row r="47" spans="1:15" s="142" customFormat="1" ht="61.2">
      <c r="A47" s="117" t="s">
        <v>0</v>
      </c>
      <c r="B47" s="117" t="s">
        <v>47</v>
      </c>
      <c r="C47" s="117" t="s">
        <v>46</v>
      </c>
      <c r="D47" s="4" t="s">
        <v>1</v>
      </c>
      <c r="E47" s="4" t="s">
        <v>2</v>
      </c>
      <c r="F47" s="4" t="s">
        <v>3</v>
      </c>
      <c r="G47" s="117" t="s">
        <v>4</v>
      </c>
      <c r="H47" s="117" t="s">
        <v>5</v>
      </c>
      <c r="I47" s="117" t="s">
        <v>51</v>
      </c>
      <c r="J47" s="145" t="s">
        <v>56</v>
      </c>
      <c r="K47" s="145" t="s">
        <v>52</v>
      </c>
      <c r="L47" s="117" t="s">
        <v>6</v>
      </c>
      <c r="M47" s="117" t="s">
        <v>44</v>
      </c>
      <c r="N47" s="117" t="s">
        <v>45</v>
      </c>
      <c r="O47" s="117" t="s">
        <v>7</v>
      </c>
    </row>
    <row r="48" spans="1:15" s="142" customFormat="1" ht="10.199999999999999">
      <c r="A48" s="117" t="s">
        <v>8</v>
      </c>
      <c r="B48" s="117" t="s">
        <v>9</v>
      </c>
      <c r="C48" s="117" t="s">
        <v>10</v>
      </c>
      <c r="D48" s="117" t="s">
        <v>11</v>
      </c>
      <c r="E48" s="117" t="s">
        <v>12</v>
      </c>
      <c r="F48" s="117" t="s">
        <v>13</v>
      </c>
      <c r="G48" s="117" t="s">
        <v>14</v>
      </c>
      <c r="H48" s="117" t="s">
        <v>15</v>
      </c>
      <c r="I48" s="146" t="s">
        <v>16</v>
      </c>
      <c r="J48" s="117" t="s">
        <v>17</v>
      </c>
      <c r="K48" s="117" t="s">
        <v>18</v>
      </c>
      <c r="L48" s="117" t="s">
        <v>19</v>
      </c>
      <c r="M48" s="117" t="s">
        <v>20</v>
      </c>
      <c r="N48" s="117" t="s">
        <v>21</v>
      </c>
      <c r="O48" s="117" t="s">
        <v>48</v>
      </c>
    </row>
    <row r="49" spans="1:15" s="142" customFormat="1" ht="34.799999999999997" customHeight="1">
      <c r="A49" s="41" t="s">
        <v>22</v>
      </c>
      <c r="B49" s="86" t="s">
        <v>65</v>
      </c>
      <c r="C49" s="79" t="s">
        <v>39</v>
      </c>
      <c r="D49" s="78">
        <v>10500</v>
      </c>
      <c r="E49" s="79">
        <v>0</v>
      </c>
      <c r="F49" s="79">
        <v>0</v>
      </c>
      <c r="G49" s="29">
        <f t="shared" ref="G49:G54" si="7">D49+E49+F49</f>
        <v>10500</v>
      </c>
      <c r="H49" s="47"/>
      <c r="I49" s="1" t="e">
        <f t="shared" ref="I49:I54" si="8">ROUND(G49/H49,2)</f>
        <v>#DIV/0!</v>
      </c>
      <c r="J49" s="153"/>
      <c r="K49" s="147" t="e">
        <f t="shared" ref="K49:K54" si="9">ROUND(I49*J49,2)</f>
        <v>#DIV/0!</v>
      </c>
      <c r="L49" s="30">
        <v>0.08</v>
      </c>
      <c r="M49" s="147" t="e">
        <f t="shared" ref="M49:M54" si="10">ROUND(K49*L49+K49,2)</f>
        <v>#DIV/0!</v>
      </c>
      <c r="N49" s="31"/>
      <c r="O49" s="31"/>
    </row>
    <row r="50" spans="1:15" s="142" customFormat="1" ht="25.05" customHeight="1">
      <c r="A50" s="41" t="s">
        <v>28</v>
      </c>
      <c r="B50" s="86" t="s">
        <v>68</v>
      </c>
      <c r="C50" s="66" t="s">
        <v>39</v>
      </c>
      <c r="D50" s="67">
        <v>4500</v>
      </c>
      <c r="E50" s="79">
        <v>0</v>
      </c>
      <c r="F50" s="79">
        <v>0</v>
      </c>
      <c r="G50" s="29">
        <f t="shared" si="7"/>
        <v>4500</v>
      </c>
      <c r="H50" s="47"/>
      <c r="I50" s="1" t="e">
        <f t="shared" si="8"/>
        <v>#DIV/0!</v>
      </c>
      <c r="J50" s="153"/>
      <c r="K50" s="147" t="e">
        <f t="shared" si="9"/>
        <v>#DIV/0!</v>
      </c>
      <c r="L50" s="30">
        <v>0.08</v>
      </c>
      <c r="M50" s="147" t="e">
        <f t="shared" si="10"/>
        <v>#DIV/0!</v>
      </c>
      <c r="N50" s="31"/>
      <c r="O50" s="31"/>
    </row>
    <row r="51" spans="1:15" s="142" customFormat="1" ht="25.05" customHeight="1">
      <c r="A51" s="41" t="s">
        <v>29</v>
      </c>
      <c r="B51" s="86" t="s">
        <v>69</v>
      </c>
      <c r="C51" s="79" t="s">
        <v>39</v>
      </c>
      <c r="D51" s="78">
        <v>1000</v>
      </c>
      <c r="E51" s="79">
        <v>0</v>
      </c>
      <c r="F51" s="79">
        <v>0</v>
      </c>
      <c r="G51" s="29">
        <f t="shared" si="7"/>
        <v>1000</v>
      </c>
      <c r="H51" s="47"/>
      <c r="I51" s="1" t="e">
        <f t="shared" si="8"/>
        <v>#DIV/0!</v>
      </c>
      <c r="J51" s="153"/>
      <c r="K51" s="147" t="e">
        <f t="shared" si="9"/>
        <v>#DIV/0!</v>
      </c>
      <c r="L51" s="30">
        <v>0.08</v>
      </c>
      <c r="M51" s="147" t="e">
        <f t="shared" si="10"/>
        <v>#DIV/0!</v>
      </c>
      <c r="N51" s="31"/>
      <c r="O51" s="31"/>
    </row>
    <row r="52" spans="1:15" s="142" customFormat="1" ht="25.05" customHeight="1">
      <c r="A52" s="41" t="s">
        <v>30</v>
      </c>
      <c r="B52" s="86" t="s">
        <v>66</v>
      </c>
      <c r="C52" s="79" t="s">
        <v>39</v>
      </c>
      <c r="D52" s="79">
        <v>350</v>
      </c>
      <c r="E52" s="79">
        <v>0</v>
      </c>
      <c r="F52" s="79">
        <v>0</v>
      </c>
      <c r="G52" s="29">
        <f t="shared" si="7"/>
        <v>350</v>
      </c>
      <c r="H52" s="47"/>
      <c r="I52" s="1" t="e">
        <f t="shared" si="8"/>
        <v>#DIV/0!</v>
      </c>
      <c r="J52" s="153"/>
      <c r="K52" s="147" t="e">
        <f t="shared" si="9"/>
        <v>#DIV/0!</v>
      </c>
      <c r="L52" s="30">
        <v>0.08</v>
      </c>
      <c r="M52" s="147" t="e">
        <f t="shared" si="10"/>
        <v>#DIV/0!</v>
      </c>
      <c r="N52" s="31"/>
      <c r="O52" s="31"/>
    </row>
    <row r="53" spans="1:15" s="142" customFormat="1" ht="25.05" customHeight="1">
      <c r="A53" s="41" t="s">
        <v>32</v>
      </c>
      <c r="B53" s="86" t="s">
        <v>67</v>
      </c>
      <c r="C53" s="79" t="s">
        <v>39</v>
      </c>
      <c r="D53" s="79">
        <v>50</v>
      </c>
      <c r="E53" s="79">
        <v>0</v>
      </c>
      <c r="F53" s="79">
        <v>0</v>
      </c>
      <c r="G53" s="29">
        <f t="shared" si="7"/>
        <v>50</v>
      </c>
      <c r="H53" s="47"/>
      <c r="I53" s="1" t="e">
        <f t="shared" si="8"/>
        <v>#DIV/0!</v>
      </c>
      <c r="J53" s="153"/>
      <c r="K53" s="147" t="e">
        <f t="shared" si="9"/>
        <v>#DIV/0!</v>
      </c>
      <c r="L53" s="30">
        <v>0.08</v>
      </c>
      <c r="M53" s="147" t="e">
        <f t="shared" si="10"/>
        <v>#DIV/0!</v>
      </c>
      <c r="N53" s="31"/>
      <c r="O53" s="31"/>
    </row>
    <row r="54" spans="1:15" s="142" customFormat="1" ht="25.05" customHeight="1">
      <c r="A54" s="41" t="s">
        <v>33</v>
      </c>
      <c r="B54" s="86" t="s">
        <v>77</v>
      </c>
      <c r="C54" s="66" t="s">
        <v>39</v>
      </c>
      <c r="D54" s="66">
        <v>5</v>
      </c>
      <c r="E54" s="79">
        <v>0</v>
      </c>
      <c r="F54" s="79">
        <v>0</v>
      </c>
      <c r="G54" s="29">
        <f t="shared" si="7"/>
        <v>5</v>
      </c>
      <c r="H54" s="47"/>
      <c r="I54" s="1" t="e">
        <f t="shared" si="8"/>
        <v>#DIV/0!</v>
      </c>
      <c r="J54" s="153"/>
      <c r="K54" s="147" t="e">
        <f t="shared" si="9"/>
        <v>#DIV/0!</v>
      </c>
      <c r="L54" s="30">
        <v>0.08</v>
      </c>
      <c r="M54" s="147" t="e">
        <f t="shared" si="10"/>
        <v>#DIV/0!</v>
      </c>
      <c r="N54" s="31"/>
      <c r="O54" s="31"/>
    </row>
    <row r="55" spans="1:15" s="142" customFormat="1" ht="25.05" customHeight="1">
      <c r="A55" s="28"/>
      <c r="B55" s="42" t="s">
        <v>61</v>
      </c>
      <c r="C55" s="42"/>
      <c r="D55" s="42"/>
      <c r="E55" s="42"/>
      <c r="F55" s="42"/>
      <c r="G55" s="43"/>
      <c r="H55" s="43"/>
      <c r="I55" s="28"/>
      <c r="J55" s="43" t="s">
        <v>24</v>
      </c>
      <c r="K55" s="148" t="e">
        <f>SUM(K49:K54)</f>
        <v>#DIV/0!</v>
      </c>
      <c r="L55" s="44"/>
      <c r="M55" s="148" t="e">
        <f>SUM(M49:M54)</f>
        <v>#DIV/0!</v>
      </c>
      <c r="N55" s="43"/>
      <c r="O55" s="43"/>
    </row>
    <row r="56" spans="1:15" s="142" customFormat="1" ht="10.199999999999999">
      <c r="A56" s="39" t="s">
        <v>25</v>
      </c>
      <c r="B56" s="74" t="s">
        <v>72</v>
      </c>
      <c r="C56" s="87"/>
      <c r="D56" s="87"/>
      <c r="E56" s="87"/>
      <c r="F56" s="87"/>
      <c r="G56" s="88"/>
      <c r="H56" s="88"/>
      <c r="I56" s="74"/>
      <c r="J56" s="88"/>
      <c r="K56" s="20"/>
      <c r="L56" s="89"/>
      <c r="M56" s="20"/>
      <c r="N56" s="75"/>
      <c r="O56" s="75"/>
    </row>
    <row r="57" spans="1:15" s="142" customFormat="1" ht="10.199999999999999">
      <c r="A57" s="39" t="s">
        <v>25</v>
      </c>
      <c r="B57" s="45" t="s">
        <v>31</v>
      </c>
      <c r="C57" s="45"/>
      <c r="D57" s="45"/>
      <c r="E57" s="45"/>
      <c r="F57" s="45"/>
      <c r="G57" s="45"/>
      <c r="H57" s="45"/>
      <c r="I57" s="45"/>
      <c r="J57" s="39"/>
      <c r="K57" s="28"/>
      <c r="L57" s="28"/>
      <c r="M57" s="28"/>
      <c r="N57" s="28"/>
      <c r="O57" s="28"/>
    </row>
    <row r="58" spans="1:15" s="142" customFormat="1" ht="10.199999999999999">
      <c r="A58" s="39" t="s">
        <v>25</v>
      </c>
      <c r="B58" s="45" t="s">
        <v>50</v>
      </c>
      <c r="C58" s="45"/>
      <c r="D58" s="45"/>
      <c r="E58" s="45"/>
      <c r="F58" s="45"/>
      <c r="G58" s="45"/>
      <c r="H58" s="45"/>
      <c r="I58" s="45"/>
      <c r="J58" s="39"/>
      <c r="K58" s="28"/>
      <c r="L58" s="28"/>
      <c r="M58" s="28"/>
      <c r="N58" s="45"/>
      <c r="O58" s="45"/>
    </row>
    <row r="59" spans="1:15" s="142" customFormat="1" ht="10.199999999999999">
      <c r="A59" s="39" t="s">
        <v>25</v>
      </c>
      <c r="B59" s="32" t="s">
        <v>26</v>
      </c>
      <c r="C59" s="32"/>
      <c r="D59" s="32"/>
      <c r="E59" s="32"/>
      <c r="F59" s="32"/>
      <c r="G59" s="33"/>
      <c r="H59" s="33"/>
      <c r="I59" s="33"/>
      <c r="J59" s="34"/>
      <c r="K59" s="35"/>
      <c r="L59" s="35"/>
      <c r="M59" s="35"/>
      <c r="N59" s="33"/>
      <c r="O59" s="33"/>
    </row>
    <row r="60" spans="1:15" s="142" customFormat="1" ht="10.199999999999999">
      <c r="A60" s="28"/>
      <c r="B60" s="35" t="s">
        <v>54</v>
      </c>
      <c r="C60" s="35"/>
      <c r="D60" s="35"/>
      <c r="E60" s="35"/>
      <c r="F60" s="35"/>
      <c r="G60" s="35"/>
      <c r="H60" s="35"/>
      <c r="I60" s="35"/>
      <c r="J60" s="36"/>
      <c r="K60" s="35"/>
      <c r="L60" s="35"/>
      <c r="M60" s="35"/>
      <c r="N60" s="35"/>
      <c r="O60" s="35"/>
    </row>
    <row r="61" spans="1:15" s="142" customFormat="1" ht="10.199999999999999">
      <c r="A61" s="39"/>
      <c r="B61" s="37"/>
      <c r="C61" s="37"/>
      <c r="D61" s="37"/>
      <c r="E61" s="37"/>
      <c r="F61" s="37"/>
      <c r="G61" s="37"/>
      <c r="H61" s="37"/>
      <c r="I61" s="37"/>
      <c r="J61" s="38"/>
      <c r="K61" s="37"/>
      <c r="L61" s="46"/>
      <c r="M61" s="46"/>
      <c r="N61" s="46"/>
      <c r="O61" s="46"/>
    </row>
    <row r="62" spans="1:15" s="142" customFormat="1" ht="10.199999999999999">
      <c r="A62" s="28"/>
      <c r="B62" s="28"/>
      <c r="C62" s="28"/>
      <c r="D62" s="28"/>
      <c r="E62" s="28"/>
      <c r="F62" s="28"/>
      <c r="G62" s="28"/>
      <c r="H62" s="3" t="s">
        <v>27</v>
      </c>
      <c r="I62" s="3"/>
      <c r="J62" s="7"/>
      <c r="K62" s="3"/>
      <c r="L62" s="3"/>
      <c r="M62" s="3"/>
      <c r="N62" s="3"/>
      <c r="O62" s="3"/>
    </row>
    <row r="63" spans="1:15" s="142" customFormat="1" ht="10.199999999999999">
      <c r="A63" s="28"/>
      <c r="B63" s="76" t="s">
        <v>83</v>
      </c>
      <c r="C63" s="77"/>
      <c r="D63" s="77"/>
      <c r="E63" s="28"/>
      <c r="F63" s="28"/>
      <c r="G63" s="91"/>
      <c r="H63" s="92"/>
      <c r="I63" s="92"/>
      <c r="J63" s="39"/>
      <c r="K63" s="92"/>
      <c r="L63" s="93"/>
      <c r="M63" s="63"/>
      <c r="N63" s="40"/>
      <c r="O63" s="40"/>
    </row>
    <row r="64" spans="1:15" s="142" customFormat="1" ht="61.2">
      <c r="A64" s="117" t="s">
        <v>0</v>
      </c>
      <c r="B64" s="117" t="s">
        <v>47</v>
      </c>
      <c r="C64" s="117" t="s">
        <v>46</v>
      </c>
      <c r="D64" s="4" t="s">
        <v>1</v>
      </c>
      <c r="E64" s="4" t="s">
        <v>2</v>
      </c>
      <c r="F64" s="4" t="s">
        <v>3</v>
      </c>
      <c r="G64" s="117" t="s">
        <v>4</v>
      </c>
      <c r="H64" s="117" t="s">
        <v>5</v>
      </c>
      <c r="I64" s="117" t="s">
        <v>51</v>
      </c>
      <c r="J64" s="145" t="s">
        <v>56</v>
      </c>
      <c r="K64" s="145" t="s">
        <v>52</v>
      </c>
      <c r="L64" s="117" t="s">
        <v>6</v>
      </c>
      <c r="M64" s="117" t="s">
        <v>44</v>
      </c>
      <c r="N64" s="117" t="s">
        <v>45</v>
      </c>
      <c r="O64" s="117" t="s">
        <v>7</v>
      </c>
    </row>
    <row r="65" spans="1:15" s="142" customFormat="1" ht="10.199999999999999">
      <c r="A65" s="117" t="s">
        <v>8</v>
      </c>
      <c r="B65" s="117" t="s">
        <v>9</v>
      </c>
      <c r="C65" s="117" t="s">
        <v>10</v>
      </c>
      <c r="D65" s="117" t="s">
        <v>11</v>
      </c>
      <c r="E65" s="117" t="s">
        <v>12</v>
      </c>
      <c r="F65" s="117" t="s">
        <v>13</v>
      </c>
      <c r="G65" s="117" t="s">
        <v>14</v>
      </c>
      <c r="H65" s="117" t="s">
        <v>15</v>
      </c>
      <c r="I65" s="146" t="s">
        <v>16</v>
      </c>
      <c r="J65" s="117" t="s">
        <v>17</v>
      </c>
      <c r="K65" s="117" t="s">
        <v>18</v>
      </c>
      <c r="L65" s="117" t="s">
        <v>19</v>
      </c>
      <c r="M65" s="117" t="s">
        <v>20</v>
      </c>
      <c r="N65" s="117" t="s">
        <v>21</v>
      </c>
      <c r="O65" s="117" t="s">
        <v>48</v>
      </c>
    </row>
    <row r="66" spans="1:15" s="142" customFormat="1" ht="51">
      <c r="A66" s="41" t="s">
        <v>22</v>
      </c>
      <c r="B66" s="98" t="s">
        <v>71</v>
      </c>
      <c r="C66" s="95" t="s">
        <v>42</v>
      </c>
      <c r="D66" s="96">
        <v>0</v>
      </c>
      <c r="E66" s="97">
        <v>150</v>
      </c>
      <c r="F66" s="97">
        <v>0</v>
      </c>
      <c r="G66" s="29">
        <f t="shared" ref="G66:G67" si="11">D66+E66+F66</f>
        <v>150</v>
      </c>
      <c r="H66" s="47"/>
      <c r="I66" s="1" t="e">
        <f t="shared" ref="I66:I67" si="12">ROUND(G66/H66,2)</f>
        <v>#DIV/0!</v>
      </c>
      <c r="J66" s="90"/>
      <c r="K66" s="147" t="e">
        <f t="shared" ref="K66:K67" si="13">ROUND(I66*J66,2)</f>
        <v>#DIV/0!</v>
      </c>
      <c r="L66" s="94">
        <v>0.08</v>
      </c>
      <c r="M66" s="147" t="e">
        <f t="shared" ref="M66:M67" si="14">ROUND(K66*L66+K66,2)</f>
        <v>#DIV/0!</v>
      </c>
      <c r="N66" s="31"/>
      <c r="O66" s="31"/>
    </row>
    <row r="67" spans="1:15" s="142" customFormat="1" ht="20.399999999999999">
      <c r="A67" s="41" t="s">
        <v>28</v>
      </c>
      <c r="B67" s="98" t="s">
        <v>74</v>
      </c>
      <c r="C67" s="95" t="s">
        <v>42</v>
      </c>
      <c r="D67" s="96">
        <v>0</v>
      </c>
      <c r="E67" s="97">
        <v>350</v>
      </c>
      <c r="F67" s="97">
        <v>0</v>
      </c>
      <c r="G67" s="29">
        <f t="shared" si="11"/>
        <v>350</v>
      </c>
      <c r="H67" s="47"/>
      <c r="I67" s="1" t="e">
        <f t="shared" si="12"/>
        <v>#DIV/0!</v>
      </c>
      <c r="J67" s="90"/>
      <c r="K67" s="147" t="e">
        <f t="shared" si="13"/>
        <v>#DIV/0!</v>
      </c>
      <c r="L67" s="94">
        <v>0.08</v>
      </c>
      <c r="M67" s="147" t="e">
        <f t="shared" si="14"/>
        <v>#DIV/0!</v>
      </c>
      <c r="N67" s="31"/>
      <c r="O67" s="31"/>
    </row>
    <row r="68" spans="1:15" s="142" customFormat="1" ht="10.199999999999999">
      <c r="A68" s="28"/>
      <c r="B68" s="91" t="s">
        <v>23</v>
      </c>
      <c r="C68" s="42"/>
      <c r="D68" s="42"/>
      <c r="E68" s="42"/>
      <c r="F68" s="42"/>
      <c r="G68" s="43"/>
      <c r="H68" s="43"/>
      <c r="I68" s="28"/>
      <c r="J68" s="43" t="s">
        <v>24</v>
      </c>
      <c r="K68" s="148" t="e">
        <f>SUM(K66:K67)</f>
        <v>#DIV/0!</v>
      </c>
      <c r="L68" s="44"/>
      <c r="M68" s="148" t="e">
        <f>SUM(M66:M67)</f>
        <v>#DIV/0!</v>
      </c>
      <c r="N68" s="43"/>
      <c r="O68" s="43"/>
    </row>
    <row r="69" spans="1:15" s="142" customFormat="1" ht="10.199999999999999">
      <c r="A69" s="39" t="s">
        <v>25</v>
      </c>
      <c r="B69" s="45" t="s">
        <v>31</v>
      </c>
      <c r="C69" s="45"/>
      <c r="D69" s="45"/>
      <c r="E69" s="45"/>
      <c r="F69" s="45"/>
      <c r="G69" s="45"/>
      <c r="H69" s="45"/>
      <c r="I69" s="45"/>
      <c r="J69" s="39"/>
      <c r="K69" s="28"/>
      <c r="L69" s="28"/>
      <c r="M69" s="28"/>
      <c r="N69" s="28"/>
      <c r="O69" s="28"/>
    </row>
    <row r="70" spans="1:15" s="142" customFormat="1" ht="10.199999999999999">
      <c r="A70" s="39" t="s">
        <v>25</v>
      </c>
      <c r="B70" s="45" t="s">
        <v>50</v>
      </c>
      <c r="C70" s="45"/>
      <c r="D70" s="45"/>
      <c r="E70" s="45"/>
      <c r="F70" s="45"/>
      <c r="G70" s="45"/>
      <c r="H70" s="45"/>
      <c r="I70" s="45"/>
      <c r="J70" s="39"/>
      <c r="K70" s="28"/>
      <c r="L70" s="28"/>
      <c r="M70" s="28"/>
      <c r="N70" s="45"/>
      <c r="O70" s="45"/>
    </row>
    <row r="71" spans="1:15" s="142" customFormat="1" ht="10.199999999999999">
      <c r="A71" s="39" t="s">
        <v>25</v>
      </c>
      <c r="B71" s="32" t="s">
        <v>26</v>
      </c>
      <c r="C71" s="32"/>
      <c r="D71" s="32"/>
      <c r="E71" s="32"/>
      <c r="F71" s="32"/>
      <c r="G71" s="33"/>
      <c r="H71" s="33"/>
      <c r="I71" s="33"/>
      <c r="J71" s="34"/>
      <c r="K71" s="35"/>
      <c r="L71" s="35"/>
      <c r="M71" s="35"/>
      <c r="N71" s="33"/>
      <c r="O71" s="33"/>
    </row>
    <row r="72" spans="1:15" s="142" customFormat="1" ht="10.199999999999999">
      <c r="A72" s="28"/>
      <c r="B72" s="35" t="s">
        <v>54</v>
      </c>
      <c r="C72" s="35"/>
      <c r="D72" s="35"/>
      <c r="E72" s="35"/>
      <c r="F72" s="35"/>
      <c r="G72" s="35"/>
      <c r="H72" s="35"/>
      <c r="I72" s="35"/>
      <c r="J72" s="36"/>
      <c r="K72" s="35"/>
      <c r="L72" s="35"/>
      <c r="M72" s="35"/>
      <c r="N72" s="35"/>
      <c r="O72" s="35"/>
    </row>
    <row r="73" spans="1:15" s="142" customFormat="1" ht="10.199999999999999">
      <c r="A73" s="39"/>
      <c r="B73" s="37"/>
      <c r="C73" s="37"/>
      <c r="D73" s="37"/>
      <c r="E73" s="37"/>
      <c r="F73" s="37"/>
      <c r="G73" s="37"/>
      <c r="H73" s="37"/>
      <c r="I73" s="37"/>
      <c r="J73" s="38"/>
      <c r="K73" s="37"/>
      <c r="L73" s="46"/>
      <c r="M73" s="46"/>
      <c r="N73" s="46"/>
      <c r="O73" s="46"/>
    </row>
    <row r="74" spans="1:15" s="142" customFormat="1" ht="10.199999999999999">
      <c r="A74" s="28"/>
      <c r="B74" s="28"/>
      <c r="C74" s="28"/>
      <c r="D74" s="28"/>
      <c r="E74" s="28"/>
      <c r="F74" s="28"/>
      <c r="G74" s="28"/>
      <c r="H74" s="3" t="s">
        <v>27</v>
      </c>
      <c r="I74" s="3"/>
      <c r="J74" s="7"/>
      <c r="K74" s="3"/>
      <c r="L74" s="3"/>
      <c r="M74" s="3"/>
      <c r="N74" s="3"/>
      <c r="O74" s="3"/>
    </row>
    <row r="75" spans="1:15" s="142" customFormat="1" ht="10.199999999999999">
      <c r="A75" s="28"/>
      <c r="B75" s="76" t="s">
        <v>84</v>
      </c>
      <c r="C75" s="77"/>
      <c r="D75" s="77"/>
      <c r="E75" s="28"/>
      <c r="F75" s="28"/>
      <c r="G75" s="91"/>
      <c r="H75" s="92"/>
      <c r="I75" s="92"/>
      <c r="J75" s="39"/>
      <c r="K75" s="92"/>
      <c r="L75" s="93"/>
      <c r="M75" s="63"/>
      <c r="N75" s="40"/>
      <c r="O75" s="40"/>
    </row>
    <row r="76" spans="1:15" s="142" customFormat="1" ht="61.2">
      <c r="A76" s="117" t="s">
        <v>0</v>
      </c>
      <c r="B76" s="117" t="s">
        <v>47</v>
      </c>
      <c r="C76" s="117" t="s">
        <v>46</v>
      </c>
      <c r="D76" s="4" t="s">
        <v>1</v>
      </c>
      <c r="E76" s="4" t="s">
        <v>2</v>
      </c>
      <c r="F76" s="4" t="s">
        <v>3</v>
      </c>
      <c r="G76" s="117" t="s">
        <v>4</v>
      </c>
      <c r="H76" s="117" t="s">
        <v>5</v>
      </c>
      <c r="I76" s="117" t="s">
        <v>51</v>
      </c>
      <c r="J76" s="145" t="s">
        <v>56</v>
      </c>
      <c r="K76" s="145" t="s">
        <v>52</v>
      </c>
      <c r="L76" s="117" t="s">
        <v>6</v>
      </c>
      <c r="M76" s="117" t="s">
        <v>44</v>
      </c>
      <c r="N76" s="117" t="s">
        <v>45</v>
      </c>
      <c r="O76" s="117" t="s">
        <v>7</v>
      </c>
    </row>
    <row r="77" spans="1:15" s="142" customFormat="1" ht="10.199999999999999">
      <c r="A77" s="117" t="s">
        <v>8</v>
      </c>
      <c r="B77" s="117" t="s">
        <v>9</v>
      </c>
      <c r="C77" s="117" t="s">
        <v>10</v>
      </c>
      <c r="D77" s="117" t="s">
        <v>11</v>
      </c>
      <c r="E77" s="117" t="s">
        <v>12</v>
      </c>
      <c r="F77" s="117" t="s">
        <v>13</v>
      </c>
      <c r="G77" s="117" t="s">
        <v>14</v>
      </c>
      <c r="H77" s="117" t="s">
        <v>15</v>
      </c>
      <c r="I77" s="146" t="s">
        <v>16</v>
      </c>
      <c r="J77" s="117" t="s">
        <v>17</v>
      </c>
      <c r="K77" s="117" t="s">
        <v>18</v>
      </c>
      <c r="L77" s="117" t="s">
        <v>19</v>
      </c>
      <c r="M77" s="117" t="s">
        <v>20</v>
      </c>
      <c r="N77" s="117" t="s">
        <v>21</v>
      </c>
      <c r="O77" s="117" t="s">
        <v>48</v>
      </c>
    </row>
    <row r="78" spans="1:15" s="142" customFormat="1" ht="61.2">
      <c r="A78" s="41" t="s">
        <v>22</v>
      </c>
      <c r="B78" s="100" t="s">
        <v>85</v>
      </c>
      <c r="C78" s="64" t="s">
        <v>39</v>
      </c>
      <c r="D78" s="64">
        <v>0</v>
      </c>
      <c r="E78" s="64">
        <v>0</v>
      </c>
      <c r="F78" s="64">
        <v>1000</v>
      </c>
      <c r="G78" s="29">
        <f t="shared" ref="G78" si="15">D78+E78+F78</f>
        <v>1000</v>
      </c>
      <c r="H78" s="47"/>
      <c r="I78" s="1" t="e">
        <f t="shared" ref="I78" si="16">ROUND(G78/H78,2)</f>
        <v>#DIV/0!</v>
      </c>
      <c r="J78" s="90"/>
      <c r="K78" s="147" t="e">
        <f t="shared" ref="K78" si="17">ROUND(I78*J78,2)</f>
        <v>#DIV/0!</v>
      </c>
      <c r="L78" s="94">
        <v>0.08</v>
      </c>
      <c r="M78" s="147" t="e">
        <f t="shared" ref="M78" si="18">ROUND(K78*L78+K78,2)</f>
        <v>#DIV/0!</v>
      </c>
      <c r="N78" s="99"/>
      <c r="O78" s="99"/>
    </row>
    <row r="79" spans="1:15" s="142" customFormat="1" ht="10.199999999999999">
      <c r="A79" s="28"/>
      <c r="B79" s="91" t="s">
        <v>23</v>
      </c>
      <c r="C79" s="42"/>
      <c r="D79" s="42"/>
      <c r="E79" s="42"/>
      <c r="F79" s="42"/>
      <c r="G79" s="43"/>
      <c r="H79" s="43"/>
      <c r="I79" s="28"/>
      <c r="J79" s="43" t="s">
        <v>24</v>
      </c>
      <c r="K79" s="148">
        <v>3000</v>
      </c>
      <c r="L79" s="44"/>
      <c r="M79" s="148" t="e">
        <f>SUM(M78)</f>
        <v>#DIV/0!</v>
      </c>
      <c r="N79" s="43"/>
      <c r="O79" s="43"/>
    </row>
    <row r="80" spans="1:15" s="142" customFormat="1" ht="10.199999999999999">
      <c r="A80" s="39" t="s">
        <v>25</v>
      </c>
      <c r="B80" s="45" t="s">
        <v>31</v>
      </c>
      <c r="C80" s="45"/>
      <c r="D80" s="45"/>
      <c r="E80" s="45"/>
      <c r="F80" s="45"/>
      <c r="G80" s="45"/>
      <c r="H80" s="45"/>
      <c r="I80" s="45"/>
      <c r="J80" s="39"/>
      <c r="K80" s="28"/>
      <c r="L80" s="28"/>
      <c r="M80" s="28"/>
      <c r="N80" s="28"/>
      <c r="O80" s="28"/>
    </row>
    <row r="81" spans="1:16" s="142" customFormat="1" ht="10.199999999999999">
      <c r="A81" s="39" t="s">
        <v>25</v>
      </c>
      <c r="B81" s="45" t="s">
        <v>50</v>
      </c>
      <c r="C81" s="45"/>
      <c r="D81" s="45"/>
      <c r="E81" s="45"/>
      <c r="F81" s="45"/>
      <c r="G81" s="45"/>
      <c r="H81" s="45"/>
      <c r="I81" s="45"/>
      <c r="J81" s="39"/>
      <c r="K81" s="28"/>
      <c r="L81" s="28"/>
      <c r="M81" s="28"/>
      <c r="N81" s="45"/>
      <c r="O81" s="45"/>
    </row>
    <row r="82" spans="1:16" s="142" customFormat="1" ht="10.199999999999999">
      <c r="A82" s="39" t="s">
        <v>25</v>
      </c>
      <c r="B82" s="32" t="s">
        <v>26</v>
      </c>
      <c r="C82" s="32"/>
      <c r="D82" s="32"/>
      <c r="E82" s="32"/>
      <c r="F82" s="32"/>
      <c r="G82" s="33"/>
      <c r="H82" s="33"/>
      <c r="I82" s="33"/>
      <c r="J82" s="34"/>
      <c r="K82" s="35"/>
      <c r="L82" s="35"/>
      <c r="M82" s="35"/>
      <c r="N82" s="33"/>
      <c r="O82" s="33"/>
    </row>
    <row r="83" spans="1:16" s="142" customFormat="1" ht="10.199999999999999">
      <c r="A83" s="28"/>
      <c r="B83" s="35" t="s">
        <v>76</v>
      </c>
      <c r="C83" s="35"/>
      <c r="D83" s="35"/>
      <c r="E83" s="35"/>
      <c r="F83" s="35"/>
      <c r="G83" s="35"/>
      <c r="H83" s="35"/>
      <c r="I83" s="35"/>
      <c r="J83" s="36"/>
      <c r="K83" s="35"/>
      <c r="L83" s="35"/>
      <c r="M83" s="35"/>
      <c r="N83" s="35"/>
      <c r="O83" s="35"/>
    </row>
    <row r="84" spans="1:16" s="142" customFormat="1" ht="10.199999999999999">
      <c r="A84" s="39"/>
      <c r="B84" s="37"/>
      <c r="C84" s="37"/>
      <c r="D84" s="37"/>
      <c r="E84" s="37"/>
      <c r="F84" s="37"/>
      <c r="G84" s="37"/>
      <c r="H84" s="37"/>
      <c r="I84" s="37"/>
      <c r="J84" s="38"/>
      <c r="K84" s="37"/>
      <c r="L84" s="46"/>
      <c r="M84" s="46"/>
      <c r="N84" s="46"/>
      <c r="O84" s="46"/>
    </row>
    <row r="85" spans="1:16" s="142" customFormat="1" ht="10.199999999999999">
      <c r="A85" s="28"/>
      <c r="B85" s="28"/>
      <c r="C85" s="28"/>
      <c r="D85" s="28"/>
      <c r="E85" s="28"/>
      <c r="F85" s="28"/>
      <c r="G85" s="28"/>
      <c r="H85" s="3" t="s">
        <v>27</v>
      </c>
      <c r="I85" s="3"/>
      <c r="J85" s="7"/>
      <c r="K85" s="3"/>
      <c r="L85" s="3"/>
      <c r="M85" s="3"/>
      <c r="N85" s="3"/>
      <c r="O85" s="3"/>
    </row>
    <row r="86" spans="1:16" s="142" customFormat="1" ht="10.199999999999999">
      <c r="A86" s="10"/>
      <c r="B86" s="18" t="s">
        <v>86</v>
      </c>
      <c r="C86" s="18"/>
      <c r="D86" s="10"/>
      <c r="E86" s="6"/>
      <c r="F86" s="6"/>
      <c r="G86" s="19"/>
      <c r="H86" s="15"/>
      <c r="I86" s="15"/>
      <c r="J86" s="16"/>
      <c r="K86" s="17"/>
      <c r="L86" s="11"/>
      <c r="M86" s="10"/>
      <c r="N86" s="8"/>
      <c r="O86" s="8"/>
    </row>
    <row r="87" spans="1:16" s="142" customFormat="1" ht="61.2">
      <c r="A87" s="117" t="s">
        <v>0</v>
      </c>
      <c r="B87" s="117" t="s">
        <v>47</v>
      </c>
      <c r="C87" s="117" t="s">
        <v>46</v>
      </c>
      <c r="D87" s="4" t="s">
        <v>1</v>
      </c>
      <c r="E87" s="4" t="s">
        <v>2</v>
      </c>
      <c r="F87" s="4" t="s">
        <v>3</v>
      </c>
      <c r="G87" s="117" t="s">
        <v>4</v>
      </c>
      <c r="H87" s="117" t="s">
        <v>5</v>
      </c>
      <c r="I87" s="117" t="s">
        <v>51</v>
      </c>
      <c r="J87" s="9" t="s">
        <v>56</v>
      </c>
      <c r="K87" s="145" t="s">
        <v>52</v>
      </c>
      <c r="L87" s="117" t="s">
        <v>6</v>
      </c>
      <c r="M87" s="117" t="s">
        <v>44</v>
      </c>
      <c r="N87" s="117" t="s">
        <v>45</v>
      </c>
      <c r="O87" s="117" t="s">
        <v>7</v>
      </c>
    </row>
    <row r="88" spans="1:16" s="142" customFormat="1" ht="10.199999999999999">
      <c r="A88" s="117" t="s">
        <v>8</v>
      </c>
      <c r="B88" s="117" t="s">
        <v>9</v>
      </c>
      <c r="C88" s="117" t="s">
        <v>10</v>
      </c>
      <c r="D88" s="117" t="s">
        <v>11</v>
      </c>
      <c r="E88" s="117" t="s">
        <v>12</v>
      </c>
      <c r="F88" s="117" t="s">
        <v>13</v>
      </c>
      <c r="G88" s="117" t="s">
        <v>14</v>
      </c>
      <c r="H88" s="117" t="s">
        <v>15</v>
      </c>
      <c r="I88" s="146" t="s">
        <v>16</v>
      </c>
      <c r="J88" s="151" t="s">
        <v>17</v>
      </c>
      <c r="K88" s="117" t="s">
        <v>18</v>
      </c>
      <c r="L88" s="117" t="s">
        <v>19</v>
      </c>
      <c r="M88" s="117" t="s">
        <v>20</v>
      </c>
      <c r="N88" s="117" t="s">
        <v>21</v>
      </c>
      <c r="O88" s="117" t="s">
        <v>48</v>
      </c>
    </row>
    <row r="89" spans="1:16" s="142" customFormat="1" ht="30.6">
      <c r="A89" s="41" t="s">
        <v>22</v>
      </c>
      <c r="B89" s="100" t="s">
        <v>57</v>
      </c>
      <c r="C89" s="79" t="s">
        <v>39</v>
      </c>
      <c r="D89" s="78">
        <v>0</v>
      </c>
      <c r="E89" s="79">
        <v>0</v>
      </c>
      <c r="F89" s="79">
        <v>1250</v>
      </c>
      <c r="G89" s="29">
        <f t="shared" ref="G89:G90" si="19">D89+E89+F89</f>
        <v>1250</v>
      </c>
      <c r="H89" s="47"/>
      <c r="I89" s="1" t="e">
        <f t="shared" ref="I89:I90" si="20">ROUND(G89/H89,2)</f>
        <v>#DIV/0!</v>
      </c>
      <c r="J89" s="90"/>
      <c r="K89" s="147" t="e">
        <f t="shared" ref="K89:K90" si="21">ROUND(I89*J89,2)</f>
        <v>#DIV/0!</v>
      </c>
      <c r="L89" s="94">
        <v>0.08</v>
      </c>
      <c r="M89" s="147" t="e">
        <f t="shared" ref="M89:M90" si="22">ROUND(K89*L89+K89,2)</f>
        <v>#DIV/0!</v>
      </c>
      <c r="N89" s="31"/>
      <c r="O89" s="31"/>
      <c r="P89" s="5"/>
    </row>
    <row r="90" spans="1:16" s="142" customFormat="1" ht="30.6">
      <c r="A90" s="41" t="s">
        <v>28</v>
      </c>
      <c r="B90" s="100" t="s">
        <v>58</v>
      </c>
      <c r="C90" s="79" t="s">
        <v>39</v>
      </c>
      <c r="D90" s="78">
        <v>0</v>
      </c>
      <c r="E90" s="79">
        <v>0</v>
      </c>
      <c r="F90" s="79">
        <v>750</v>
      </c>
      <c r="G90" s="29">
        <f t="shared" si="19"/>
        <v>750</v>
      </c>
      <c r="H90" s="47"/>
      <c r="I90" s="1" t="e">
        <f t="shared" si="20"/>
        <v>#DIV/0!</v>
      </c>
      <c r="J90" s="90"/>
      <c r="K90" s="147" t="e">
        <f t="shared" si="21"/>
        <v>#DIV/0!</v>
      </c>
      <c r="L90" s="94">
        <v>0.08</v>
      </c>
      <c r="M90" s="147" t="e">
        <f t="shared" si="22"/>
        <v>#DIV/0!</v>
      </c>
      <c r="N90" s="31"/>
      <c r="O90" s="31"/>
      <c r="P90" s="5"/>
    </row>
    <row r="91" spans="1:16" s="142" customFormat="1" ht="10.199999999999999">
      <c r="A91" s="28"/>
      <c r="B91" s="91" t="s">
        <v>23</v>
      </c>
      <c r="C91" s="42"/>
      <c r="D91" s="42"/>
      <c r="E91" s="42"/>
      <c r="F91" s="42"/>
      <c r="G91" s="43"/>
      <c r="H91" s="75"/>
      <c r="I91" s="74"/>
      <c r="J91" s="75" t="s">
        <v>24</v>
      </c>
      <c r="K91" s="148" t="e">
        <f>SUM(K89:K90)</f>
        <v>#DIV/0!</v>
      </c>
      <c r="L91" s="144"/>
      <c r="M91" s="148" t="e">
        <f>SUM(M89:M90)</f>
        <v>#DIV/0!</v>
      </c>
      <c r="N91" s="75"/>
      <c r="O91" s="75"/>
      <c r="P91" s="5"/>
    </row>
    <row r="92" spans="1:16" s="142" customFormat="1" ht="10.199999999999999">
      <c r="A92" s="39" t="s">
        <v>25</v>
      </c>
      <c r="B92" s="45" t="s">
        <v>31</v>
      </c>
      <c r="C92" s="45"/>
      <c r="D92" s="45"/>
      <c r="E92" s="45"/>
      <c r="F92" s="45"/>
      <c r="G92" s="45"/>
      <c r="H92" s="45"/>
      <c r="I92" s="45"/>
      <c r="J92" s="39"/>
      <c r="K92" s="28"/>
      <c r="L92" s="28"/>
      <c r="M92" s="28"/>
      <c r="N92" s="28"/>
      <c r="O92" s="28"/>
    </row>
    <row r="93" spans="1:16" s="142" customFormat="1" ht="10.199999999999999">
      <c r="A93" s="39" t="s">
        <v>25</v>
      </c>
      <c r="B93" s="45" t="s">
        <v>50</v>
      </c>
      <c r="C93" s="45"/>
      <c r="D93" s="45"/>
      <c r="E93" s="45"/>
      <c r="F93" s="45"/>
      <c r="G93" s="45"/>
      <c r="H93" s="45"/>
      <c r="I93" s="45"/>
      <c r="J93" s="39"/>
      <c r="K93" s="28"/>
      <c r="L93" s="28"/>
      <c r="M93" s="28"/>
      <c r="N93" s="45"/>
      <c r="O93" s="45"/>
    </row>
    <row r="94" spans="1:16" s="142" customFormat="1" ht="10.199999999999999">
      <c r="A94" s="39" t="s">
        <v>25</v>
      </c>
      <c r="B94" s="32" t="s">
        <v>26</v>
      </c>
      <c r="C94" s="32"/>
      <c r="D94" s="32"/>
      <c r="E94" s="32"/>
      <c r="F94" s="32"/>
      <c r="G94" s="33"/>
      <c r="H94" s="33"/>
      <c r="I94" s="33"/>
      <c r="J94" s="34"/>
      <c r="K94" s="35"/>
      <c r="L94" s="35"/>
      <c r="M94" s="35"/>
      <c r="N94" s="33"/>
      <c r="O94" s="33"/>
    </row>
    <row r="95" spans="1:16" s="142" customFormat="1" ht="10.199999999999999">
      <c r="A95" s="28"/>
      <c r="B95" s="35" t="s">
        <v>54</v>
      </c>
      <c r="C95" s="35"/>
      <c r="D95" s="35"/>
      <c r="E95" s="35"/>
      <c r="F95" s="35"/>
      <c r="G95" s="35"/>
      <c r="H95" s="35"/>
      <c r="I95" s="35"/>
      <c r="J95" s="36"/>
      <c r="K95" s="35"/>
      <c r="L95" s="35"/>
      <c r="M95" s="35"/>
      <c r="N95" s="35"/>
      <c r="O95" s="35"/>
    </row>
    <row r="96" spans="1:16" s="142" customFormat="1" ht="10.199999999999999">
      <c r="A96" s="39"/>
      <c r="B96" s="37"/>
      <c r="C96" s="37"/>
      <c r="D96" s="37"/>
      <c r="E96" s="37"/>
      <c r="F96" s="37"/>
      <c r="G96" s="37"/>
      <c r="H96" s="37"/>
      <c r="I96" s="37"/>
      <c r="J96" s="38"/>
      <c r="K96" s="37"/>
      <c r="L96" s="46"/>
      <c r="M96" s="46"/>
      <c r="N96" s="46"/>
      <c r="O96" s="46"/>
    </row>
    <row r="97" spans="1:15" s="142" customFormat="1" ht="10.199999999999999">
      <c r="A97" s="28"/>
      <c r="B97" s="28"/>
      <c r="C97" s="28"/>
      <c r="D97" s="28"/>
      <c r="E97" s="28"/>
      <c r="F97" s="28"/>
      <c r="G97" s="28"/>
      <c r="H97" s="3" t="s">
        <v>27</v>
      </c>
      <c r="I97" s="3"/>
      <c r="J97" s="7"/>
      <c r="K97" s="3"/>
      <c r="L97" s="3"/>
      <c r="M97" s="3"/>
      <c r="N97" s="3"/>
      <c r="O97" s="3"/>
    </row>
    <row r="98" spans="1:15" s="142" customFormat="1" ht="10.199999999999999">
      <c r="A98" s="63"/>
      <c r="B98" s="104" t="s">
        <v>60</v>
      </c>
      <c r="C98" s="106"/>
      <c r="D98" s="106"/>
      <c r="E98" s="106"/>
      <c r="F98" s="106"/>
      <c r="G98" s="111"/>
      <c r="H98" s="108"/>
      <c r="I98" s="108"/>
      <c r="J98" s="110"/>
      <c r="K98" s="109"/>
      <c r="L98" s="105"/>
      <c r="M98" s="50"/>
      <c r="N98" s="40"/>
      <c r="O98" s="40"/>
    </row>
    <row r="99" spans="1:15" s="142" customFormat="1" ht="61.2">
      <c r="A99" s="117" t="s">
        <v>0</v>
      </c>
      <c r="B99" s="117" t="s">
        <v>47</v>
      </c>
      <c r="C99" s="117" t="s">
        <v>46</v>
      </c>
      <c r="D99" s="4" t="s">
        <v>1</v>
      </c>
      <c r="E99" s="4" t="s">
        <v>2</v>
      </c>
      <c r="F99" s="4" t="s">
        <v>3</v>
      </c>
      <c r="G99" s="117" t="s">
        <v>4</v>
      </c>
      <c r="H99" s="117" t="s">
        <v>5</v>
      </c>
      <c r="I99" s="117" t="s">
        <v>51</v>
      </c>
      <c r="J99" s="145" t="s">
        <v>56</v>
      </c>
      <c r="K99" s="145" t="s">
        <v>52</v>
      </c>
      <c r="L99" s="117" t="s">
        <v>6</v>
      </c>
      <c r="M99" s="117" t="s">
        <v>44</v>
      </c>
      <c r="N99" s="117" t="s">
        <v>45</v>
      </c>
      <c r="O99" s="117" t="s">
        <v>7</v>
      </c>
    </row>
    <row r="100" spans="1:15" s="142" customFormat="1" ht="10.199999999999999">
      <c r="A100" s="117" t="s">
        <v>8</v>
      </c>
      <c r="B100" s="117" t="s">
        <v>9</v>
      </c>
      <c r="C100" s="117" t="s">
        <v>10</v>
      </c>
      <c r="D100" s="117" t="s">
        <v>11</v>
      </c>
      <c r="E100" s="117" t="s">
        <v>12</v>
      </c>
      <c r="F100" s="117" t="s">
        <v>13</v>
      </c>
      <c r="G100" s="117" t="s">
        <v>14</v>
      </c>
      <c r="H100" s="117" t="s">
        <v>15</v>
      </c>
      <c r="I100" s="146" t="s">
        <v>16</v>
      </c>
      <c r="J100" s="117" t="s">
        <v>17</v>
      </c>
      <c r="K100" s="117" t="s">
        <v>18</v>
      </c>
      <c r="L100" s="117" t="s">
        <v>19</v>
      </c>
      <c r="M100" s="117" t="s">
        <v>20</v>
      </c>
      <c r="N100" s="117" t="s">
        <v>21</v>
      </c>
      <c r="O100" s="117" t="s">
        <v>48</v>
      </c>
    </row>
    <row r="101" spans="1:15" s="142" customFormat="1" ht="99.6" customHeight="1">
      <c r="A101" s="41" t="s">
        <v>22</v>
      </c>
      <c r="B101" s="49" t="s">
        <v>64</v>
      </c>
      <c r="C101" s="103" t="s">
        <v>39</v>
      </c>
      <c r="D101" s="79">
        <v>0</v>
      </c>
      <c r="E101" s="107">
        <v>20</v>
      </c>
      <c r="F101" s="103">
        <v>6</v>
      </c>
      <c r="G101" s="29">
        <f t="shared" ref="G101" si="23">D101+E101+F101</f>
        <v>26</v>
      </c>
      <c r="H101" s="47"/>
      <c r="I101" s="1" t="e">
        <f t="shared" ref="I101" si="24">ROUND(G101/H101,2)</f>
        <v>#DIV/0!</v>
      </c>
      <c r="J101" s="90"/>
      <c r="K101" s="147" t="e">
        <f t="shared" ref="K101" si="25">ROUND(I101*J101,2)</f>
        <v>#DIV/0!</v>
      </c>
      <c r="L101" s="30">
        <v>0.08</v>
      </c>
      <c r="M101" s="147" t="e">
        <f t="shared" ref="M101" si="26">ROUND(K101*L101+K101,2)</f>
        <v>#DIV/0!</v>
      </c>
      <c r="N101" s="31"/>
      <c r="O101" s="31"/>
    </row>
    <row r="102" spans="1:15" s="142" customFormat="1" ht="10.199999999999999">
      <c r="A102" s="28"/>
      <c r="B102" s="42" t="s">
        <v>23</v>
      </c>
      <c r="C102" s="42"/>
      <c r="D102" s="42"/>
      <c r="E102" s="42"/>
      <c r="F102" s="42"/>
      <c r="G102" s="43"/>
      <c r="H102" s="43"/>
      <c r="I102" s="28"/>
      <c r="J102" s="43" t="s">
        <v>24</v>
      </c>
      <c r="K102" s="149" t="e">
        <f>SUM(K101)</f>
        <v>#DIV/0!</v>
      </c>
      <c r="L102" s="44"/>
      <c r="M102" s="148" t="e">
        <f>SUM(M101)</f>
        <v>#DIV/0!</v>
      </c>
      <c r="N102" s="43"/>
      <c r="O102" s="43"/>
    </row>
    <row r="103" spans="1:15" s="142" customFormat="1" ht="10.199999999999999">
      <c r="A103" s="39" t="s">
        <v>25</v>
      </c>
      <c r="B103" s="45" t="s">
        <v>31</v>
      </c>
      <c r="C103" s="45"/>
      <c r="D103" s="45"/>
      <c r="E103" s="45"/>
      <c r="F103" s="45"/>
      <c r="G103" s="45"/>
      <c r="H103" s="45"/>
      <c r="I103" s="45"/>
      <c r="J103" s="39"/>
      <c r="K103" s="28"/>
      <c r="L103" s="28"/>
      <c r="M103" s="28"/>
      <c r="N103" s="28"/>
      <c r="O103" s="28"/>
    </row>
    <row r="104" spans="1:15" s="142" customFormat="1" ht="10.199999999999999">
      <c r="A104" s="39" t="s">
        <v>25</v>
      </c>
      <c r="B104" s="45" t="s">
        <v>50</v>
      </c>
      <c r="C104" s="45"/>
      <c r="D104" s="45"/>
      <c r="E104" s="45"/>
      <c r="F104" s="45"/>
      <c r="G104" s="45"/>
      <c r="H104" s="45"/>
      <c r="I104" s="45"/>
      <c r="J104" s="39"/>
      <c r="K104" s="28"/>
      <c r="L104" s="28"/>
      <c r="M104" s="28"/>
      <c r="N104" s="45"/>
      <c r="O104" s="45"/>
    </row>
    <row r="105" spans="1:15" s="142" customFormat="1" ht="10.199999999999999">
      <c r="A105" s="39" t="s">
        <v>25</v>
      </c>
      <c r="B105" s="32" t="s">
        <v>26</v>
      </c>
      <c r="C105" s="32"/>
      <c r="D105" s="32"/>
      <c r="E105" s="32"/>
      <c r="F105" s="32"/>
      <c r="G105" s="33"/>
      <c r="H105" s="33"/>
      <c r="I105" s="33"/>
      <c r="J105" s="34"/>
      <c r="K105" s="35"/>
      <c r="L105" s="35"/>
      <c r="M105" s="35"/>
      <c r="N105" s="33"/>
      <c r="O105" s="33"/>
    </row>
    <row r="106" spans="1:15" s="142" customFormat="1" ht="10.199999999999999">
      <c r="A106" s="28"/>
      <c r="B106" s="35" t="s">
        <v>55</v>
      </c>
      <c r="C106" s="35"/>
      <c r="D106" s="35"/>
      <c r="E106" s="35"/>
      <c r="F106" s="35"/>
      <c r="G106" s="35"/>
      <c r="H106" s="35"/>
      <c r="I106" s="35"/>
      <c r="J106" s="36"/>
      <c r="K106" s="35"/>
      <c r="L106" s="35"/>
      <c r="M106" s="35"/>
      <c r="N106" s="35"/>
      <c r="O106" s="35"/>
    </row>
    <row r="107" spans="1:15" s="142" customFormat="1" ht="10.199999999999999">
      <c r="A107" s="39"/>
      <c r="B107" s="37"/>
      <c r="C107" s="37"/>
      <c r="D107" s="37"/>
      <c r="E107" s="37"/>
      <c r="F107" s="37"/>
      <c r="G107" s="37"/>
      <c r="H107" s="37"/>
      <c r="I107" s="37"/>
      <c r="J107" s="38"/>
      <c r="K107" s="37"/>
      <c r="L107" s="46"/>
      <c r="M107" s="46"/>
      <c r="N107" s="46"/>
      <c r="O107" s="46"/>
    </row>
    <row r="108" spans="1:15" s="142" customFormat="1" ht="10.199999999999999">
      <c r="A108" s="28"/>
      <c r="B108" s="28"/>
      <c r="C108" s="28"/>
      <c r="D108" s="28"/>
      <c r="E108" s="28"/>
      <c r="F108" s="28"/>
      <c r="G108" s="28"/>
      <c r="H108" s="3" t="s">
        <v>27</v>
      </c>
      <c r="I108" s="3"/>
      <c r="J108" s="7"/>
      <c r="K108" s="3"/>
      <c r="L108" s="3"/>
      <c r="M108" s="3"/>
      <c r="N108" s="3"/>
      <c r="O108" s="3"/>
    </row>
    <row r="109" spans="1:15" s="142" customFormat="1" ht="10.199999999999999">
      <c r="A109" s="28"/>
      <c r="B109" s="57" t="s">
        <v>87</v>
      </c>
      <c r="C109" s="57"/>
      <c r="D109" s="28"/>
      <c r="E109" s="28"/>
      <c r="F109" s="58"/>
      <c r="G109" s="60"/>
      <c r="H109" s="58"/>
      <c r="I109" s="58"/>
      <c r="J109" s="61"/>
      <c r="K109" s="58"/>
      <c r="L109" s="62"/>
      <c r="M109" s="50"/>
      <c r="N109" s="65"/>
      <c r="O109" s="65"/>
    </row>
    <row r="110" spans="1:15" s="142" customFormat="1" ht="61.2">
      <c r="A110" s="117" t="s">
        <v>0</v>
      </c>
      <c r="B110" s="117" t="s">
        <v>47</v>
      </c>
      <c r="C110" s="117" t="s">
        <v>46</v>
      </c>
      <c r="D110" s="4" t="s">
        <v>1</v>
      </c>
      <c r="E110" s="4" t="s">
        <v>2</v>
      </c>
      <c r="F110" s="4" t="s">
        <v>3</v>
      </c>
      <c r="G110" s="117" t="s">
        <v>4</v>
      </c>
      <c r="H110" s="117" t="s">
        <v>5</v>
      </c>
      <c r="I110" s="117" t="s">
        <v>51</v>
      </c>
      <c r="J110" s="145" t="s">
        <v>56</v>
      </c>
      <c r="K110" s="145" t="s">
        <v>52</v>
      </c>
      <c r="L110" s="117" t="s">
        <v>6</v>
      </c>
      <c r="M110" s="117" t="s">
        <v>44</v>
      </c>
      <c r="N110" s="117" t="s">
        <v>45</v>
      </c>
      <c r="O110" s="117" t="s">
        <v>7</v>
      </c>
    </row>
    <row r="111" spans="1:15" s="142" customFormat="1" ht="10.199999999999999">
      <c r="A111" s="117" t="s">
        <v>8</v>
      </c>
      <c r="B111" s="117" t="s">
        <v>9</v>
      </c>
      <c r="C111" s="117" t="s">
        <v>10</v>
      </c>
      <c r="D111" s="117" t="s">
        <v>11</v>
      </c>
      <c r="E111" s="117" t="s">
        <v>12</v>
      </c>
      <c r="F111" s="117" t="s">
        <v>13</v>
      </c>
      <c r="G111" s="117" t="s">
        <v>14</v>
      </c>
      <c r="H111" s="117" t="s">
        <v>15</v>
      </c>
      <c r="I111" s="146" t="s">
        <v>16</v>
      </c>
      <c r="J111" s="117" t="s">
        <v>17</v>
      </c>
      <c r="K111" s="117" t="s">
        <v>18</v>
      </c>
      <c r="L111" s="117" t="s">
        <v>19</v>
      </c>
      <c r="M111" s="117" t="s">
        <v>20</v>
      </c>
      <c r="N111" s="117" t="s">
        <v>21</v>
      </c>
      <c r="O111" s="117" t="s">
        <v>48</v>
      </c>
    </row>
    <row r="112" spans="1:15" s="142" customFormat="1" ht="110.4" customHeight="1">
      <c r="A112" s="41" t="s">
        <v>22</v>
      </c>
      <c r="B112" s="113" t="s">
        <v>88</v>
      </c>
      <c r="C112" s="103" t="s">
        <v>40</v>
      </c>
      <c r="D112" s="115">
        <v>0</v>
      </c>
      <c r="E112" s="114">
        <v>1500</v>
      </c>
      <c r="F112" s="64">
        <v>50</v>
      </c>
      <c r="G112" s="29">
        <f t="shared" ref="G112:G113" si="27">D112+E112+F112</f>
        <v>1550</v>
      </c>
      <c r="H112" s="47"/>
      <c r="I112" s="1" t="e">
        <f t="shared" ref="I112:I113" si="28">ROUND(G112/H112,2)</f>
        <v>#DIV/0!</v>
      </c>
      <c r="J112" s="22"/>
      <c r="K112" s="147" t="e">
        <f t="shared" ref="K112:K113" si="29">ROUND(I112*J112,2)</f>
        <v>#DIV/0!</v>
      </c>
      <c r="L112" s="30">
        <v>0.08</v>
      </c>
      <c r="M112" s="147" t="e">
        <f t="shared" ref="M112:M113" si="30">ROUND(K112*L112+K112,2)</f>
        <v>#DIV/0!</v>
      </c>
      <c r="N112" s="99"/>
      <c r="O112" s="99"/>
    </row>
    <row r="113" spans="1:15" s="142" customFormat="1" ht="96" customHeight="1">
      <c r="A113" s="41" t="s">
        <v>28</v>
      </c>
      <c r="B113" s="113" t="s">
        <v>75</v>
      </c>
      <c r="C113" s="103" t="s">
        <v>40</v>
      </c>
      <c r="D113" s="115">
        <v>0</v>
      </c>
      <c r="E113" s="114">
        <v>1500</v>
      </c>
      <c r="F113" s="64">
        <v>1000</v>
      </c>
      <c r="G113" s="29">
        <f t="shared" si="27"/>
        <v>2500</v>
      </c>
      <c r="H113" s="47"/>
      <c r="I113" s="1" t="e">
        <f t="shared" si="28"/>
        <v>#DIV/0!</v>
      </c>
      <c r="J113" s="21"/>
      <c r="K113" s="147" t="e">
        <f t="shared" si="29"/>
        <v>#DIV/0!</v>
      </c>
      <c r="L113" s="30">
        <v>0.08</v>
      </c>
      <c r="M113" s="147" t="e">
        <f t="shared" si="30"/>
        <v>#DIV/0!</v>
      </c>
      <c r="N113" s="99"/>
      <c r="O113" s="99"/>
    </row>
    <row r="114" spans="1:15" s="142" customFormat="1" ht="10.199999999999999">
      <c r="A114" s="28"/>
      <c r="B114" s="42" t="s">
        <v>23</v>
      </c>
      <c r="C114" s="42"/>
      <c r="D114" s="42"/>
      <c r="E114" s="42"/>
      <c r="F114" s="42"/>
      <c r="G114" s="43"/>
      <c r="H114" s="43"/>
      <c r="I114" s="28"/>
      <c r="J114" s="43" t="s">
        <v>24</v>
      </c>
      <c r="K114" s="148" t="e">
        <f>SUM(K112:K113)</f>
        <v>#DIV/0!</v>
      </c>
      <c r="L114" s="44"/>
      <c r="M114" s="148" t="e">
        <f>SUM(M112:M113)</f>
        <v>#DIV/0!</v>
      </c>
      <c r="N114" s="116"/>
      <c r="O114" s="116"/>
    </row>
    <row r="115" spans="1:15" s="142" customFormat="1" ht="10.199999999999999">
      <c r="A115" s="39" t="s">
        <v>25</v>
      </c>
      <c r="B115" s="45" t="s">
        <v>31</v>
      </c>
      <c r="C115" s="45"/>
      <c r="D115" s="45"/>
      <c r="E115" s="45"/>
      <c r="F115" s="45"/>
      <c r="G115" s="45"/>
      <c r="H115" s="45"/>
      <c r="I115" s="45"/>
      <c r="J115" s="39"/>
      <c r="K115" s="28"/>
      <c r="L115" s="28"/>
      <c r="M115" s="28"/>
      <c r="N115" s="28"/>
      <c r="O115" s="28"/>
    </row>
    <row r="116" spans="1:15" s="142" customFormat="1" ht="10.199999999999999">
      <c r="A116" s="39" t="s">
        <v>25</v>
      </c>
      <c r="B116" s="45" t="s">
        <v>50</v>
      </c>
      <c r="C116" s="45"/>
      <c r="D116" s="45"/>
      <c r="E116" s="45"/>
      <c r="F116" s="45"/>
      <c r="G116" s="45"/>
      <c r="H116" s="45"/>
      <c r="I116" s="45"/>
      <c r="J116" s="39"/>
      <c r="K116" s="28"/>
      <c r="L116" s="28"/>
      <c r="M116" s="28"/>
      <c r="N116" s="45"/>
      <c r="O116" s="45"/>
    </row>
    <row r="117" spans="1:15" s="142" customFormat="1" ht="10.199999999999999">
      <c r="A117" s="39" t="s">
        <v>25</v>
      </c>
      <c r="B117" s="32" t="s">
        <v>26</v>
      </c>
      <c r="C117" s="32"/>
      <c r="D117" s="32"/>
      <c r="E117" s="32"/>
      <c r="F117" s="32"/>
      <c r="G117" s="33"/>
      <c r="H117" s="33"/>
      <c r="I117" s="33"/>
      <c r="J117" s="34"/>
      <c r="K117" s="35"/>
      <c r="L117" s="35"/>
      <c r="M117" s="35"/>
      <c r="N117" s="33"/>
      <c r="O117" s="33"/>
    </row>
    <row r="118" spans="1:15" s="142" customFormat="1" ht="10.199999999999999">
      <c r="A118" s="28"/>
      <c r="B118" s="35" t="s">
        <v>54</v>
      </c>
      <c r="C118" s="35"/>
      <c r="D118" s="35"/>
      <c r="E118" s="35"/>
      <c r="F118" s="35"/>
      <c r="G118" s="35"/>
      <c r="H118" s="35"/>
      <c r="I118" s="35"/>
      <c r="J118" s="36"/>
      <c r="K118" s="35"/>
      <c r="L118" s="35"/>
      <c r="M118" s="35"/>
      <c r="N118" s="35"/>
      <c r="O118" s="35"/>
    </row>
    <row r="119" spans="1:15" s="142" customFormat="1" ht="10.199999999999999">
      <c r="A119" s="39"/>
      <c r="B119" s="37"/>
      <c r="C119" s="37"/>
      <c r="D119" s="37"/>
      <c r="E119" s="37"/>
      <c r="F119" s="37"/>
      <c r="G119" s="37"/>
      <c r="H119" s="37"/>
      <c r="I119" s="37"/>
      <c r="J119" s="38"/>
      <c r="K119" s="37"/>
      <c r="L119" s="46"/>
      <c r="M119" s="46"/>
      <c r="N119" s="46"/>
      <c r="O119" s="46"/>
    </row>
    <row r="120" spans="1:15" s="142" customFormat="1" ht="10.199999999999999">
      <c r="A120" s="28"/>
      <c r="B120" s="28"/>
      <c r="C120" s="28"/>
      <c r="D120" s="28"/>
      <c r="E120" s="28"/>
      <c r="F120" s="28"/>
      <c r="G120" s="28"/>
      <c r="H120" s="3" t="s">
        <v>27</v>
      </c>
      <c r="I120" s="3"/>
      <c r="J120" s="7"/>
      <c r="K120" s="3"/>
      <c r="L120" s="3"/>
      <c r="M120" s="3"/>
      <c r="N120" s="3"/>
      <c r="O120" s="3"/>
    </row>
    <row r="121" spans="1:15" s="142" customFormat="1" ht="10.199999999999999">
      <c r="A121" s="91"/>
      <c r="B121" s="57" t="s">
        <v>89</v>
      </c>
      <c r="C121" s="57"/>
      <c r="D121" s="91"/>
      <c r="E121" s="118"/>
      <c r="F121" s="118"/>
      <c r="G121" s="119"/>
      <c r="H121" s="120"/>
      <c r="I121" s="120"/>
      <c r="J121" s="121"/>
      <c r="K121" s="118"/>
      <c r="L121" s="122"/>
      <c r="M121" s="104"/>
      <c r="N121" s="123"/>
      <c r="O121" s="123"/>
    </row>
    <row r="122" spans="1:15" s="142" customFormat="1" ht="61.2">
      <c r="A122" s="117" t="s">
        <v>0</v>
      </c>
      <c r="B122" s="117" t="s">
        <v>47</v>
      </c>
      <c r="C122" s="117" t="s">
        <v>46</v>
      </c>
      <c r="D122" s="4" t="s">
        <v>1</v>
      </c>
      <c r="E122" s="4" t="s">
        <v>2</v>
      </c>
      <c r="F122" s="4" t="s">
        <v>3</v>
      </c>
      <c r="G122" s="117" t="s">
        <v>4</v>
      </c>
      <c r="H122" s="117" t="s">
        <v>5</v>
      </c>
      <c r="I122" s="117" t="s">
        <v>59</v>
      </c>
      <c r="J122" s="145" t="s">
        <v>56</v>
      </c>
      <c r="K122" s="145" t="s">
        <v>52</v>
      </c>
      <c r="L122" s="117" t="s">
        <v>6</v>
      </c>
      <c r="M122" s="117" t="s">
        <v>44</v>
      </c>
      <c r="N122" s="117" t="s">
        <v>45</v>
      </c>
      <c r="O122" s="117" t="s">
        <v>7</v>
      </c>
    </row>
    <row r="123" spans="1:15" s="142" customFormat="1" ht="10.199999999999999">
      <c r="A123" s="117" t="s">
        <v>8</v>
      </c>
      <c r="B123" s="117" t="s">
        <v>9</v>
      </c>
      <c r="C123" s="117" t="s">
        <v>10</v>
      </c>
      <c r="D123" s="117" t="s">
        <v>11</v>
      </c>
      <c r="E123" s="117" t="s">
        <v>12</v>
      </c>
      <c r="F123" s="117" t="s">
        <v>13</v>
      </c>
      <c r="G123" s="117" t="s">
        <v>14</v>
      </c>
      <c r="H123" s="117" t="s">
        <v>15</v>
      </c>
      <c r="I123" s="146" t="s">
        <v>16</v>
      </c>
      <c r="J123" s="117" t="s">
        <v>17</v>
      </c>
      <c r="K123" s="117" t="s">
        <v>18</v>
      </c>
      <c r="L123" s="117" t="s">
        <v>19</v>
      </c>
      <c r="M123" s="117" t="s">
        <v>20</v>
      </c>
      <c r="N123" s="117" t="s">
        <v>21</v>
      </c>
      <c r="O123" s="117" t="s">
        <v>48</v>
      </c>
    </row>
    <row r="124" spans="1:15" s="142" customFormat="1" ht="57" customHeight="1">
      <c r="A124" s="41" t="s">
        <v>22</v>
      </c>
      <c r="B124" s="124" t="s">
        <v>90</v>
      </c>
      <c r="C124" s="117" t="s">
        <v>39</v>
      </c>
      <c r="D124" s="125">
        <v>150000</v>
      </c>
      <c r="E124" s="125">
        <v>450000</v>
      </c>
      <c r="F124" s="125">
        <v>150000</v>
      </c>
      <c r="G124" s="126">
        <f t="shared" ref="G124:G126" si="31">D124+E124+F124</f>
        <v>750000</v>
      </c>
      <c r="H124" s="47"/>
      <c r="I124" s="1" t="e">
        <f t="shared" ref="I124:I126" si="32">ROUND(G124/H124,2)</f>
        <v>#DIV/0!</v>
      </c>
      <c r="J124" s="21"/>
      <c r="K124" s="147" t="e">
        <f t="shared" ref="K124:K126" si="33">ROUND(I124*J124,2)</f>
        <v>#DIV/0!</v>
      </c>
      <c r="L124" s="30">
        <v>0.08</v>
      </c>
      <c r="M124" s="147" t="e">
        <f t="shared" ref="M124:M126" si="34">ROUND(K124*L124+K124,2)</f>
        <v>#DIV/0!</v>
      </c>
      <c r="N124" s="31"/>
      <c r="O124" s="31"/>
    </row>
    <row r="125" spans="1:15" s="142" customFormat="1" ht="46.8" customHeight="1">
      <c r="A125" s="41" t="s">
        <v>28</v>
      </c>
      <c r="B125" s="127" t="s">
        <v>91</v>
      </c>
      <c r="C125" s="117" t="s">
        <v>40</v>
      </c>
      <c r="D125" s="48">
        <v>6900</v>
      </c>
      <c r="E125" s="125">
        <v>0</v>
      </c>
      <c r="F125" s="125">
        <v>3000</v>
      </c>
      <c r="G125" s="128">
        <f t="shared" si="31"/>
        <v>9900</v>
      </c>
      <c r="H125" s="47"/>
      <c r="I125" s="1" t="e">
        <f t="shared" si="32"/>
        <v>#DIV/0!</v>
      </c>
      <c r="J125" s="21"/>
      <c r="K125" s="147" t="e">
        <f t="shared" si="33"/>
        <v>#DIV/0!</v>
      </c>
      <c r="L125" s="30">
        <v>0.08</v>
      </c>
      <c r="M125" s="147" t="e">
        <f t="shared" si="34"/>
        <v>#DIV/0!</v>
      </c>
      <c r="N125" s="129"/>
      <c r="O125" s="129"/>
    </row>
    <row r="126" spans="1:15" s="142" customFormat="1" ht="45" customHeight="1">
      <c r="A126" s="41" t="s">
        <v>29</v>
      </c>
      <c r="B126" s="124" t="s">
        <v>92</v>
      </c>
      <c r="C126" s="117" t="s">
        <v>40</v>
      </c>
      <c r="D126" s="115">
        <v>500</v>
      </c>
      <c r="E126" s="125">
        <v>20000</v>
      </c>
      <c r="F126" s="130">
        <v>1500</v>
      </c>
      <c r="G126" s="128">
        <f t="shared" si="31"/>
        <v>22000</v>
      </c>
      <c r="H126" s="47"/>
      <c r="I126" s="1" t="e">
        <f t="shared" si="32"/>
        <v>#DIV/0!</v>
      </c>
      <c r="J126" s="21"/>
      <c r="K126" s="147" t="e">
        <f t="shared" si="33"/>
        <v>#DIV/0!</v>
      </c>
      <c r="L126" s="30">
        <v>0.08</v>
      </c>
      <c r="M126" s="147" t="e">
        <f t="shared" si="34"/>
        <v>#DIV/0!</v>
      </c>
      <c r="N126" s="129"/>
      <c r="O126" s="129"/>
    </row>
    <row r="127" spans="1:15" s="142" customFormat="1" ht="10.199999999999999">
      <c r="A127" s="112"/>
      <c r="B127" s="133"/>
      <c r="C127" s="131"/>
      <c r="D127" s="102"/>
      <c r="E127" s="134"/>
      <c r="F127" s="132"/>
      <c r="G127" s="101"/>
      <c r="H127" s="135"/>
      <c r="I127" s="26"/>
      <c r="J127" s="43" t="s">
        <v>24</v>
      </c>
      <c r="K127" s="149" t="e">
        <f>SUM(K124:K126)</f>
        <v>#DIV/0!</v>
      </c>
      <c r="L127" s="150"/>
      <c r="M127" s="149" t="e">
        <f>SUM(M124:M126)</f>
        <v>#DIV/0!</v>
      </c>
      <c r="N127" s="136"/>
      <c r="O127" s="136"/>
    </row>
    <row r="128" spans="1:15" s="142" customFormat="1" ht="10.199999999999999">
      <c r="A128" s="39" t="s">
        <v>25</v>
      </c>
      <c r="B128" s="45" t="s">
        <v>31</v>
      </c>
      <c r="C128" s="45"/>
      <c r="D128" s="45"/>
      <c r="E128" s="45"/>
      <c r="F128" s="45"/>
      <c r="G128" s="45"/>
      <c r="H128" s="45"/>
      <c r="I128" s="45"/>
      <c r="J128" s="39"/>
      <c r="K128" s="28"/>
      <c r="L128" s="28"/>
      <c r="M128" s="28"/>
      <c r="N128" s="28"/>
      <c r="O128" s="28"/>
    </row>
    <row r="129" spans="1:15" s="142" customFormat="1" ht="10.199999999999999">
      <c r="A129" s="39" t="s">
        <v>25</v>
      </c>
      <c r="B129" s="45" t="s">
        <v>50</v>
      </c>
      <c r="C129" s="45"/>
      <c r="D129" s="45"/>
      <c r="E129" s="45"/>
      <c r="F129" s="45"/>
      <c r="G129" s="45"/>
      <c r="H129" s="45"/>
      <c r="I129" s="45"/>
      <c r="J129" s="39"/>
      <c r="K129" s="28"/>
      <c r="L129" s="28"/>
      <c r="M129" s="28"/>
      <c r="N129" s="45"/>
      <c r="O129" s="45"/>
    </row>
    <row r="130" spans="1:15" s="142" customFormat="1" ht="10.199999999999999">
      <c r="A130" s="39" t="s">
        <v>25</v>
      </c>
      <c r="B130" s="32" t="s">
        <v>26</v>
      </c>
      <c r="C130" s="32"/>
      <c r="D130" s="32"/>
      <c r="E130" s="32"/>
      <c r="F130" s="32"/>
      <c r="G130" s="33"/>
      <c r="H130" s="33"/>
      <c r="I130" s="33"/>
      <c r="J130" s="34"/>
      <c r="K130" s="35"/>
      <c r="L130" s="35"/>
      <c r="M130" s="35"/>
      <c r="N130" s="33"/>
      <c r="O130" s="33"/>
    </row>
    <row r="131" spans="1:15" s="142" customFormat="1" ht="10.199999999999999">
      <c r="A131" s="28"/>
      <c r="B131" s="35" t="s">
        <v>55</v>
      </c>
      <c r="C131" s="35"/>
      <c r="D131" s="35"/>
      <c r="E131" s="35"/>
      <c r="F131" s="35"/>
      <c r="G131" s="35"/>
      <c r="H131" s="35"/>
      <c r="I131" s="35"/>
      <c r="J131" s="36"/>
      <c r="K131" s="35"/>
      <c r="L131" s="35"/>
      <c r="M131" s="35"/>
      <c r="N131" s="35"/>
      <c r="O131" s="35"/>
    </row>
    <row r="132" spans="1:15" s="142" customFormat="1" ht="10.199999999999999">
      <c r="A132" s="39"/>
      <c r="B132" s="37"/>
      <c r="C132" s="37"/>
      <c r="D132" s="37"/>
      <c r="E132" s="37"/>
      <c r="F132" s="37"/>
      <c r="G132" s="37"/>
      <c r="H132" s="37"/>
      <c r="I132" s="37"/>
      <c r="J132" s="38"/>
      <c r="K132" s="37"/>
      <c r="L132" s="46"/>
      <c r="M132" s="46"/>
      <c r="N132" s="46"/>
      <c r="O132" s="46"/>
    </row>
    <row r="133" spans="1:15" s="142" customFormat="1" ht="10.199999999999999">
      <c r="A133" s="28"/>
      <c r="B133" s="28"/>
      <c r="C133" s="28"/>
      <c r="D133" s="28"/>
      <c r="E133" s="28"/>
      <c r="F133" s="28"/>
      <c r="G133" s="28"/>
      <c r="H133" s="3" t="s">
        <v>27</v>
      </c>
      <c r="I133" s="3"/>
      <c r="J133" s="7"/>
      <c r="K133" s="3"/>
      <c r="L133" s="3"/>
      <c r="M133" s="3"/>
      <c r="N133" s="3"/>
      <c r="O133" s="3"/>
    </row>
    <row r="134" spans="1:15" s="142" customFormat="1" ht="10.199999999999999">
      <c r="A134" s="91"/>
      <c r="B134" s="57" t="s">
        <v>93</v>
      </c>
      <c r="C134" s="57"/>
      <c r="D134" s="91"/>
      <c r="E134" s="118"/>
      <c r="F134" s="118"/>
      <c r="G134" s="119"/>
      <c r="H134" s="120"/>
      <c r="I134" s="120"/>
      <c r="J134" s="121"/>
      <c r="K134" s="118"/>
      <c r="L134" s="122"/>
      <c r="M134" s="104"/>
      <c r="N134" s="123"/>
      <c r="O134" s="123"/>
    </row>
    <row r="135" spans="1:15" s="142" customFormat="1" ht="61.2">
      <c r="A135" s="117" t="s">
        <v>0</v>
      </c>
      <c r="B135" s="117" t="s">
        <v>47</v>
      </c>
      <c r="C135" s="117" t="s">
        <v>46</v>
      </c>
      <c r="D135" s="4" t="s">
        <v>1</v>
      </c>
      <c r="E135" s="4" t="s">
        <v>2</v>
      </c>
      <c r="F135" s="4" t="s">
        <v>3</v>
      </c>
      <c r="G135" s="117" t="s">
        <v>4</v>
      </c>
      <c r="H135" s="117" t="s">
        <v>5</v>
      </c>
      <c r="I135" s="117" t="s">
        <v>59</v>
      </c>
      <c r="J135" s="145" t="s">
        <v>56</v>
      </c>
      <c r="K135" s="145" t="s">
        <v>52</v>
      </c>
      <c r="L135" s="117" t="s">
        <v>6</v>
      </c>
      <c r="M135" s="117" t="s">
        <v>44</v>
      </c>
      <c r="N135" s="117" t="s">
        <v>45</v>
      </c>
      <c r="O135" s="117" t="s">
        <v>7</v>
      </c>
    </row>
    <row r="136" spans="1:15" s="142" customFormat="1" ht="10.199999999999999">
      <c r="A136" s="117" t="s">
        <v>8</v>
      </c>
      <c r="B136" s="117" t="s">
        <v>9</v>
      </c>
      <c r="C136" s="117" t="s">
        <v>10</v>
      </c>
      <c r="D136" s="117" t="s">
        <v>11</v>
      </c>
      <c r="E136" s="117" t="s">
        <v>12</v>
      </c>
      <c r="F136" s="117" t="s">
        <v>13</v>
      </c>
      <c r="G136" s="117" t="s">
        <v>14</v>
      </c>
      <c r="H136" s="117" t="s">
        <v>15</v>
      </c>
      <c r="I136" s="146" t="s">
        <v>16</v>
      </c>
      <c r="J136" s="117" t="s">
        <v>17</v>
      </c>
      <c r="K136" s="117" t="s">
        <v>18</v>
      </c>
      <c r="L136" s="117" t="s">
        <v>19</v>
      </c>
      <c r="M136" s="117" t="s">
        <v>20</v>
      </c>
      <c r="N136" s="117" t="s">
        <v>21</v>
      </c>
      <c r="O136" s="117" t="s">
        <v>48</v>
      </c>
    </row>
    <row r="137" spans="1:15" s="142" customFormat="1" ht="81.599999999999994">
      <c r="A137" s="41" t="s">
        <v>22</v>
      </c>
      <c r="B137" s="49" t="s">
        <v>94</v>
      </c>
      <c r="C137" s="117" t="s">
        <v>41</v>
      </c>
      <c r="D137" s="130">
        <v>0</v>
      </c>
      <c r="E137" s="130">
        <v>400</v>
      </c>
      <c r="F137" s="130">
        <v>0</v>
      </c>
      <c r="G137" s="126">
        <f t="shared" ref="G137:G138" si="35">D137+E137+F137</f>
        <v>400</v>
      </c>
      <c r="H137" s="47"/>
      <c r="I137" s="1" t="e">
        <f t="shared" ref="I137:I138" si="36">ROUND(G137/H137,2)</f>
        <v>#DIV/0!</v>
      </c>
      <c r="J137" s="21"/>
      <c r="K137" s="147" t="e">
        <f t="shared" ref="K137:K138" si="37">ROUND(I137*J137,2)</f>
        <v>#DIV/0!</v>
      </c>
      <c r="L137" s="30">
        <v>0.08</v>
      </c>
      <c r="M137" s="147" t="e">
        <f t="shared" ref="M137:M138" si="38">ROUND(K137*L137+K137,2)</f>
        <v>#DIV/0!</v>
      </c>
      <c r="N137" s="129"/>
      <c r="O137" s="129"/>
    </row>
    <row r="138" spans="1:15" s="142" customFormat="1" ht="30.6">
      <c r="A138" s="41" t="s">
        <v>28</v>
      </c>
      <c r="B138" s="127" t="s">
        <v>95</v>
      </c>
      <c r="C138" s="117" t="s">
        <v>41</v>
      </c>
      <c r="D138" s="115">
        <v>40</v>
      </c>
      <c r="E138" s="130">
        <v>0</v>
      </c>
      <c r="F138" s="130">
        <v>0</v>
      </c>
      <c r="G138" s="128">
        <f t="shared" si="35"/>
        <v>40</v>
      </c>
      <c r="H138" s="47"/>
      <c r="I138" s="1" t="e">
        <f t="shared" si="36"/>
        <v>#DIV/0!</v>
      </c>
      <c r="J138" s="21"/>
      <c r="K138" s="147" t="e">
        <f t="shared" si="37"/>
        <v>#DIV/0!</v>
      </c>
      <c r="L138" s="30">
        <v>0.08</v>
      </c>
      <c r="M138" s="147" t="e">
        <f t="shared" si="38"/>
        <v>#DIV/0!</v>
      </c>
      <c r="N138" s="129"/>
      <c r="O138" s="129"/>
    </row>
    <row r="139" spans="1:15" s="142" customFormat="1" ht="10.199999999999999">
      <c r="A139" s="28"/>
      <c r="B139" s="42" t="s">
        <v>23</v>
      </c>
      <c r="C139" s="42"/>
      <c r="D139" s="42"/>
      <c r="E139" s="42"/>
      <c r="F139" s="42"/>
      <c r="G139" s="43"/>
      <c r="H139" s="43"/>
      <c r="I139" s="28"/>
      <c r="J139" s="43" t="s">
        <v>24</v>
      </c>
      <c r="K139" s="148" t="e">
        <f>SUM(K137:K138)</f>
        <v>#DIV/0!</v>
      </c>
      <c r="L139" s="44"/>
      <c r="M139" s="148" t="e">
        <f>SUM(M137:M138)</f>
        <v>#DIV/0!</v>
      </c>
      <c r="N139" s="43"/>
      <c r="O139" s="43"/>
    </row>
    <row r="140" spans="1:15" s="142" customFormat="1" ht="10.199999999999999">
      <c r="A140" s="39" t="s">
        <v>25</v>
      </c>
      <c r="B140" s="45" t="s">
        <v>31</v>
      </c>
      <c r="C140" s="45"/>
      <c r="D140" s="45"/>
      <c r="E140" s="45"/>
      <c r="F140" s="45"/>
      <c r="G140" s="45"/>
      <c r="H140" s="45"/>
      <c r="I140" s="45"/>
      <c r="J140" s="39"/>
      <c r="K140" s="28"/>
      <c r="L140" s="28"/>
      <c r="M140" s="28"/>
      <c r="N140" s="28"/>
      <c r="O140" s="28"/>
    </row>
    <row r="141" spans="1:15" s="142" customFormat="1" ht="10.199999999999999">
      <c r="A141" s="39" t="s">
        <v>25</v>
      </c>
      <c r="B141" s="45" t="s">
        <v>49</v>
      </c>
      <c r="C141" s="45"/>
      <c r="D141" s="45"/>
      <c r="E141" s="45"/>
      <c r="F141" s="45"/>
      <c r="G141" s="45"/>
      <c r="H141" s="45"/>
      <c r="I141" s="45"/>
      <c r="J141" s="39"/>
      <c r="K141" s="28"/>
      <c r="L141" s="28"/>
      <c r="M141" s="28"/>
      <c r="N141" s="45"/>
      <c r="O141" s="45"/>
    </row>
    <row r="142" spans="1:15" s="142" customFormat="1" ht="10.199999999999999">
      <c r="A142" s="39" t="s">
        <v>25</v>
      </c>
      <c r="B142" s="32" t="s">
        <v>26</v>
      </c>
      <c r="C142" s="32"/>
      <c r="D142" s="32"/>
      <c r="E142" s="32"/>
      <c r="F142" s="32"/>
      <c r="G142" s="33"/>
      <c r="H142" s="33"/>
      <c r="I142" s="33"/>
      <c r="J142" s="34"/>
      <c r="K142" s="35"/>
      <c r="L142" s="35"/>
      <c r="M142" s="35"/>
      <c r="N142" s="33"/>
      <c r="O142" s="33"/>
    </row>
    <row r="143" spans="1:15" s="142" customFormat="1" ht="10.199999999999999">
      <c r="A143" s="28"/>
      <c r="B143" s="35" t="s">
        <v>53</v>
      </c>
      <c r="C143" s="35"/>
      <c r="D143" s="35"/>
      <c r="E143" s="35"/>
      <c r="F143" s="35"/>
      <c r="G143" s="35"/>
      <c r="H143" s="35"/>
      <c r="I143" s="35"/>
      <c r="J143" s="36"/>
      <c r="K143" s="35"/>
      <c r="L143" s="35"/>
      <c r="M143" s="35"/>
      <c r="N143" s="35"/>
      <c r="O143" s="35"/>
    </row>
    <row r="144" spans="1:15" s="142" customFormat="1" ht="10.199999999999999">
      <c r="A144" s="39"/>
      <c r="B144" s="37"/>
      <c r="C144" s="37"/>
      <c r="D144" s="37"/>
      <c r="E144" s="37"/>
      <c r="F144" s="37"/>
      <c r="G144" s="37"/>
      <c r="H144" s="37"/>
      <c r="I144" s="37"/>
      <c r="J144" s="38"/>
      <c r="K144" s="37"/>
      <c r="L144" s="46"/>
      <c r="M144" s="46"/>
      <c r="N144" s="46"/>
      <c r="O144" s="46"/>
    </row>
    <row r="145" spans="1:18" s="142" customFormat="1" ht="10.199999999999999">
      <c r="A145" s="28"/>
      <c r="B145" s="28"/>
      <c r="C145" s="28"/>
      <c r="D145" s="28"/>
      <c r="E145" s="28"/>
      <c r="F145" s="28"/>
      <c r="G145" s="28"/>
      <c r="H145" s="3" t="s">
        <v>27</v>
      </c>
      <c r="I145" s="3"/>
      <c r="J145" s="7"/>
      <c r="K145" s="3"/>
      <c r="L145" s="3"/>
      <c r="M145" s="3"/>
      <c r="N145" s="3"/>
      <c r="O145" s="3"/>
    </row>
    <row r="146" spans="1:18" s="142" customFormat="1" ht="10.199999999999999">
      <c r="A146" s="28"/>
      <c r="B146" s="57" t="s">
        <v>96</v>
      </c>
      <c r="C146" s="57"/>
      <c r="D146" s="58"/>
      <c r="E146" s="58"/>
      <c r="F146" s="138"/>
      <c r="G146" s="91"/>
      <c r="H146" s="58"/>
      <c r="I146" s="58"/>
      <c r="J146" s="61"/>
      <c r="K146" s="58"/>
      <c r="L146" s="62"/>
      <c r="M146" s="63"/>
      <c r="N146" s="40"/>
      <c r="O146" s="40"/>
    </row>
    <row r="147" spans="1:18" s="142" customFormat="1" ht="61.2">
      <c r="A147" s="117" t="s">
        <v>0</v>
      </c>
      <c r="B147" s="117" t="s">
        <v>47</v>
      </c>
      <c r="C147" s="117" t="s">
        <v>46</v>
      </c>
      <c r="D147" s="4" t="s">
        <v>1</v>
      </c>
      <c r="E147" s="4" t="s">
        <v>2</v>
      </c>
      <c r="F147" s="4" t="s">
        <v>3</v>
      </c>
      <c r="G147" s="117" t="s">
        <v>4</v>
      </c>
      <c r="H147" s="117" t="s">
        <v>5</v>
      </c>
      <c r="I147" s="117" t="s">
        <v>51</v>
      </c>
      <c r="J147" s="145" t="s">
        <v>56</v>
      </c>
      <c r="K147" s="145" t="s">
        <v>52</v>
      </c>
      <c r="L147" s="117" t="s">
        <v>6</v>
      </c>
      <c r="M147" s="117" t="s">
        <v>44</v>
      </c>
      <c r="N147" s="117" t="s">
        <v>45</v>
      </c>
      <c r="O147" s="117" t="s">
        <v>7</v>
      </c>
    </row>
    <row r="148" spans="1:18" s="142" customFormat="1" ht="10.199999999999999">
      <c r="A148" s="117" t="s">
        <v>8</v>
      </c>
      <c r="B148" s="117" t="s">
        <v>9</v>
      </c>
      <c r="C148" s="117" t="s">
        <v>10</v>
      </c>
      <c r="D148" s="117" t="s">
        <v>11</v>
      </c>
      <c r="E148" s="117" t="s">
        <v>12</v>
      </c>
      <c r="F148" s="117" t="s">
        <v>13</v>
      </c>
      <c r="G148" s="117" t="s">
        <v>14</v>
      </c>
      <c r="H148" s="117" t="s">
        <v>15</v>
      </c>
      <c r="I148" s="146" t="s">
        <v>16</v>
      </c>
      <c r="J148" s="117" t="s">
        <v>17</v>
      </c>
      <c r="K148" s="117" t="s">
        <v>18</v>
      </c>
      <c r="L148" s="117" t="s">
        <v>19</v>
      </c>
      <c r="M148" s="117" t="s">
        <v>20</v>
      </c>
      <c r="N148" s="117" t="s">
        <v>21</v>
      </c>
      <c r="O148" s="117" t="s">
        <v>48</v>
      </c>
    </row>
    <row r="149" spans="1:18" s="142" customFormat="1" ht="61.2">
      <c r="A149" s="41" t="s">
        <v>22</v>
      </c>
      <c r="B149" s="127" t="s">
        <v>73</v>
      </c>
      <c r="C149" s="137" t="s">
        <v>39</v>
      </c>
      <c r="D149" s="137">
        <v>0</v>
      </c>
      <c r="E149" s="137">
        <v>700</v>
      </c>
      <c r="F149" s="137">
        <v>0</v>
      </c>
      <c r="G149" s="29">
        <f t="shared" ref="G149" si="39">D149+E149+F149</f>
        <v>700</v>
      </c>
      <c r="H149" s="47"/>
      <c r="I149" s="1" t="e">
        <f t="shared" ref="I149" si="40">ROUND(G149/H149,2)</f>
        <v>#DIV/0!</v>
      </c>
      <c r="J149" s="90"/>
      <c r="K149" s="147" t="e">
        <f t="shared" ref="K149" si="41">ROUND(I149*J149,2)</f>
        <v>#DIV/0!</v>
      </c>
      <c r="L149" s="30">
        <v>0.08</v>
      </c>
      <c r="M149" s="147" t="e">
        <f t="shared" ref="M149" si="42">ROUND(K149*L149+K149,2)</f>
        <v>#DIV/0!</v>
      </c>
      <c r="N149" s="99"/>
      <c r="O149" s="31"/>
      <c r="R149" s="5"/>
    </row>
    <row r="150" spans="1:18" s="142" customFormat="1" ht="10.199999999999999">
      <c r="A150" s="28"/>
      <c r="B150" s="42" t="s">
        <v>23</v>
      </c>
      <c r="C150" s="42"/>
      <c r="D150" s="42"/>
      <c r="E150" s="42"/>
      <c r="F150" s="42"/>
      <c r="G150" s="43"/>
      <c r="H150" s="43"/>
      <c r="I150" s="28"/>
      <c r="J150" s="43" t="s">
        <v>24</v>
      </c>
      <c r="K150" s="148" t="e">
        <f>SUM(K149)</f>
        <v>#DIV/0!</v>
      </c>
      <c r="L150" s="44"/>
      <c r="M150" s="148" t="e">
        <f>SUM(M149)</f>
        <v>#DIV/0!</v>
      </c>
      <c r="N150" s="116"/>
      <c r="O150" s="43"/>
    </row>
    <row r="151" spans="1:18" s="142" customFormat="1" ht="10.199999999999999">
      <c r="A151" s="39" t="s">
        <v>25</v>
      </c>
      <c r="B151" s="45" t="s">
        <v>31</v>
      </c>
      <c r="C151" s="45"/>
      <c r="D151" s="45"/>
      <c r="E151" s="45"/>
      <c r="F151" s="45"/>
      <c r="G151" s="45"/>
      <c r="H151" s="45"/>
      <c r="I151" s="45"/>
      <c r="J151" s="39"/>
      <c r="K151" s="28"/>
      <c r="L151" s="28"/>
      <c r="M151" s="28"/>
      <c r="N151" s="28"/>
      <c r="O151" s="28"/>
    </row>
    <row r="152" spans="1:18" s="142" customFormat="1" ht="10.199999999999999">
      <c r="A152" s="39" t="s">
        <v>25</v>
      </c>
      <c r="B152" s="45" t="s">
        <v>50</v>
      </c>
      <c r="C152" s="45"/>
      <c r="D152" s="45"/>
      <c r="E152" s="45"/>
      <c r="F152" s="45"/>
      <c r="G152" s="45"/>
      <c r="H152" s="45"/>
      <c r="I152" s="45"/>
      <c r="J152" s="39"/>
      <c r="K152" s="28"/>
      <c r="L152" s="28"/>
      <c r="M152" s="28"/>
      <c r="N152" s="45"/>
      <c r="O152" s="45"/>
    </row>
    <row r="153" spans="1:18" s="142" customFormat="1" ht="10.199999999999999">
      <c r="A153" s="39" t="s">
        <v>25</v>
      </c>
      <c r="B153" s="32" t="s">
        <v>26</v>
      </c>
      <c r="C153" s="32"/>
      <c r="D153" s="32"/>
      <c r="E153" s="32"/>
      <c r="F153" s="32"/>
      <c r="G153" s="33"/>
      <c r="H153" s="33"/>
      <c r="I153" s="33"/>
      <c r="J153" s="34"/>
      <c r="K153" s="35"/>
      <c r="L153" s="35"/>
      <c r="M153" s="35"/>
      <c r="N153" s="33"/>
      <c r="O153" s="33"/>
    </row>
    <row r="154" spans="1:18" s="142" customFormat="1" ht="10.199999999999999">
      <c r="A154" s="28"/>
      <c r="B154" s="35" t="s">
        <v>54</v>
      </c>
      <c r="C154" s="35"/>
      <c r="D154" s="35"/>
      <c r="E154" s="35"/>
      <c r="F154" s="35"/>
      <c r="G154" s="35"/>
      <c r="H154" s="35"/>
      <c r="I154" s="35"/>
      <c r="J154" s="36"/>
      <c r="K154" s="35"/>
      <c r="L154" s="35"/>
      <c r="M154" s="35"/>
      <c r="N154" s="35"/>
      <c r="O154" s="35"/>
    </row>
    <row r="155" spans="1:18" s="142" customFormat="1" ht="10.199999999999999">
      <c r="A155" s="39"/>
      <c r="B155" s="37"/>
      <c r="C155" s="37"/>
      <c r="D155" s="37"/>
      <c r="E155" s="37"/>
      <c r="F155" s="37"/>
      <c r="G155" s="37"/>
      <c r="H155" s="37"/>
      <c r="I155" s="37"/>
      <c r="J155" s="38"/>
      <c r="K155" s="37"/>
      <c r="L155" s="46"/>
      <c r="M155" s="46"/>
      <c r="N155" s="46"/>
      <c r="O155" s="46"/>
    </row>
    <row r="156" spans="1:18" s="142" customFormat="1" ht="10.199999999999999">
      <c r="A156" s="28"/>
      <c r="B156" s="28"/>
      <c r="C156" s="28"/>
      <c r="D156" s="28"/>
      <c r="E156" s="28"/>
      <c r="F156" s="28"/>
      <c r="G156" s="28"/>
      <c r="H156" s="3" t="s">
        <v>27</v>
      </c>
      <c r="I156" s="3"/>
      <c r="J156" s="7"/>
      <c r="K156" s="3"/>
      <c r="L156" s="3"/>
      <c r="M156" s="3"/>
      <c r="N156" s="3"/>
      <c r="O156" s="3"/>
    </row>
    <row r="157" spans="1:18" s="139" customFormat="1" ht="10.199999999999999">
      <c r="A157" s="28"/>
      <c r="B157" s="76" t="s">
        <v>112</v>
      </c>
      <c r="C157" s="77"/>
      <c r="D157" s="77"/>
      <c r="E157" s="154"/>
      <c r="F157" s="154"/>
      <c r="G157" s="154"/>
      <c r="H157" s="82"/>
      <c r="I157" s="82"/>
      <c r="J157" s="83"/>
      <c r="K157" s="84"/>
      <c r="L157" s="85"/>
      <c r="M157" s="63"/>
      <c r="N157" s="40"/>
      <c r="O157" s="40"/>
    </row>
    <row r="158" spans="1:18" s="28" customFormat="1" ht="73.95" customHeight="1">
      <c r="A158" s="117" t="s">
        <v>0</v>
      </c>
      <c r="B158" s="117" t="s">
        <v>47</v>
      </c>
      <c r="C158" s="117" t="s">
        <v>46</v>
      </c>
      <c r="D158" s="4" t="s">
        <v>1</v>
      </c>
      <c r="E158" s="4" t="s">
        <v>2</v>
      </c>
      <c r="F158" s="4" t="s">
        <v>3</v>
      </c>
      <c r="G158" s="117" t="s">
        <v>4</v>
      </c>
      <c r="H158" s="117" t="s">
        <v>5</v>
      </c>
      <c r="I158" s="117" t="s">
        <v>51</v>
      </c>
      <c r="J158" s="145" t="s">
        <v>56</v>
      </c>
      <c r="K158" s="145" t="s">
        <v>52</v>
      </c>
      <c r="L158" s="117" t="s">
        <v>6</v>
      </c>
      <c r="M158" s="117" t="s">
        <v>44</v>
      </c>
      <c r="N158" s="117" t="s">
        <v>45</v>
      </c>
      <c r="O158" s="117" t="s">
        <v>7</v>
      </c>
    </row>
    <row r="159" spans="1:18" s="28" customFormat="1" ht="10.199999999999999">
      <c r="A159" s="117" t="s">
        <v>8</v>
      </c>
      <c r="B159" s="117" t="s">
        <v>9</v>
      </c>
      <c r="C159" s="117" t="s">
        <v>10</v>
      </c>
      <c r="D159" s="117" t="s">
        <v>11</v>
      </c>
      <c r="E159" s="117" t="s">
        <v>12</v>
      </c>
      <c r="F159" s="117" t="s">
        <v>13</v>
      </c>
      <c r="G159" s="117" t="s">
        <v>14</v>
      </c>
      <c r="H159" s="117" t="s">
        <v>15</v>
      </c>
      <c r="I159" s="146" t="s">
        <v>16</v>
      </c>
      <c r="J159" s="117" t="s">
        <v>17</v>
      </c>
      <c r="K159" s="117" t="s">
        <v>18</v>
      </c>
      <c r="L159" s="117" t="s">
        <v>19</v>
      </c>
      <c r="M159" s="117" t="s">
        <v>20</v>
      </c>
      <c r="N159" s="117" t="s">
        <v>21</v>
      </c>
      <c r="O159" s="117" t="s">
        <v>48</v>
      </c>
    </row>
    <row r="160" spans="1:18" s="28" customFormat="1" ht="30.6">
      <c r="A160" s="41" t="s">
        <v>22</v>
      </c>
      <c r="B160" s="14" t="s">
        <v>97</v>
      </c>
      <c r="C160" s="140" t="s">
        <v>39</v>
      </c>
      <c r="D160" s="64">
        <v>0</v>
      </c>
      <c r="E160" s="64">
        <v>100</v>
      </c>
      <c r="F160" s="64">
        <v>3000</v>
      </c>
      <c r="G160" s="29">
        <f t="shared" ref="G160:G171" si="43">D160+E160+F160</f>
        <v>3100</v>
      </c>
      <c r="H160" s="25">
        <v>1</v>
      </c>
      <c r="I160" s="1">
        <f t="shared" ref="I160:I171" si="44">ROUND(G160/H160,2)</f>
        <v>3100</v>
      </c>
      <c r="J160" s="24"/>
      <c r="K160" s="147">
        <f t="shared" ref="K160:K171" si="45">ROUND(I160*J160,2)</f>
        <v>0</v>
      </c>
      <c r="L160" s="94">
        <v>0.08</v>
      </c>
      <c r="M160" s="147">
        <f t="shared" ref="M160:M171" si="46">ROUND(K160*L160+K160,2)</f>
        <v>0</v>
      </c>
      <c r="N160" s="31"/>
      <c r="O160" s="31"/>
    </row>
    <row r="161" spans="1:15" s="28" customFormat="1" ht="30.6">
      <c r="A161" s="41" t="s">
        <v>28</v>
      </c>
      <c r="B161" s="14" t="s">
        <v>98</v>
      </c>
      <c r="C161" s="140" t="s">
        <v>39</v>
      </c>
      <c r="D161" s="64">
        <v>0</v>
      </c>
      <c r="E161" s="141">
        <v>1100</v>
      </c>
      <c r="F161" s="64">
        <v>500</v>
      </c>
      <c r="G161" s="29">
        <f t="shared" si="43"/>
        <v>1600</v>
      </c>
      <c r="H161" s="25">
        <v>1</v>
      </c>
      <c r="I161" s="1">
        <f t="shared" si="44"/>
        <v>1600</v>
      </c>
      <c r="J161" s="24"/>
      <c r="K161" s="147">
        <f t="shared" si="45"/>
        <v>0</v>
      </c>
      <c r="L161" s="94">
        <v>0.08</v>
      </c>
      <c r="M161" s="147">
        <f t="shared" si="46"/>
        <v>0</v>
      </c>
      <c r="N161" s="31"/>
      <c r="O161" s="31"/>
    </row>
    <row r="162" spans="1:15" s="28" customFormat="1" ht="30.6">
      <c r="A162" s="41" t="s">
        <v>29</v>
      </c>
      <c r="B162" s="14" t="s">
        <v>99</v>
      </c>
      <c r="C162" s="140" t="s">
        <v>39</v>
      </c>
      <c r="D162" s="64">
        <v>0</v>
      </c>
      <c r="E162" s="64">
        <v>600</v>
      </c>
      <c r="F162" s="64">
        <v>300</v>
      </c>
      <c r="G162" s="29">
        <f t="shared" si="43"/>
        <v>900</v>
      </c>
      <c r="H162" s="25">
        <v>1</v>
      </c>
      <c r="I162" s="1">
        <f t="shared" si="44"/>
        <v>900</v>
      </c>
      <c r="J162" s="24"/>
      <c r="K162" s="147">
        <f t="shared" si="45"/>
        <v>0</v>
      </c>
      <c r="L162" s="94">
        <v>0.08</v>
      </c>
      <c r="M162" s="147">
        <f t="shared" si="46"/>
        <v>0</v>
      </c>
      <c r="N162" s="31"/>
      <c r="O162" s="31"/>
    </row>
    <row r="163" spans="1:15" s="28" customFormat="1" ht="30.6">
      <c r="A163" s="41" t="s">
        <v>30</v>
      </c>
      <c r="B163" s="14" t="s">
        <v>100</v>
      </c>
      <c r="C163" s="140" t="s">
        <v>39</v>
      </c>
      <c r="D163" s="64">
        <v>0</v>
      </c>
      <c r="E163" s="64">
        <v>200</v>
      </c>
      <c r="F163" s="64">
        <v>500</v>
      </c>
      <c r="G163" s="29">
        <f t="shared" si="43"/>
        <v>700</v>
      </c>
      <c r="H163" s="25">
        <v>1</v>
      </c>
      <c r="I163" s="1">
        <f t="shared" si="44"/>
        <v>700</v>
      </c>
      <c r="J163" s="24"/>
      <c r="K163" s="147">
        <f t="shared" si="45"/>
        <v>0</v>
      </c>
      <c r="L163" s="94">
        <v>0.08</v>
      </c>
      <c r="M163" s="147">
        <f t="shared" si="46"/>
        <v>0</v>
      </c>
      <c r="N163" s="31"/>
      <c r="O163" s="31"/>
    </row>
    <row r="164" spans="1:15" s="28" customFormat="1" ht="30.6">
      <c r="A164" s="41" t="s">
        <v>32</v>
      </c>
      <c r="B164" s="14" t="s">
        <v>101</v>
      </c>
      <c r="C164" s="140" t="s">
        <v>39</v>
      </c>
      <c r="D164" s="64">
        <v>0</v>
      </c>
      <c r="E164" s="64">
        <v>50</v>
      </c>
      <c r="F164" s="64">
        <v>200</v>
      </c>
      <c r="G164" s="29">
        <f t="shared" si="43"/>
        <v>250</v>
      </c>
      <c r="H164" s="25">
        <v>1</v>
      </c>
      <c r="I164" s="1">
        <f t="shared" si="44"/>
        <v>250</v>
      </c>
      <c r="J164" s="24"/>
      <c r="K164" s="147">
        <f t="shared" si="45"/>
        <v>0</v>
      </c>
      <c r="L164" s="94">
        <v>0.08</v>
      </c>
      <c r="M164" s="147">
        <f t="shared" si="46"/>
        <v>0</v>
      </c>
      <c r="N164" s="31"/>
      <c r="O164" s="31"/>
    </row>
    <row r="165" spans="1:15" s="28" customFormat="1" ht="30.6">
      <c r="A165" s="41" t="s">
        <v>33</v>
      </c>
      <c r="B165" s="14" t="s">
        <v>102</v>
      </c>
      <c r="C165" s="140" t="s">
        <v>39</v>
      </c>
      <c r="D165" s="64">
        <v>0</v>
      </c>
      <c r="E165" s="64">
        <v>70</v>
      </c>
      <c r="F165" s="64">
        <v>50</v>
      </c>
      <c r="G165" s="29">
        <f t="shared" si="43"/>
        <v>120</v>
      </c>
      <c r="H165" s="25">
        <v>1</v>
      </c>
      <c r="I165" s="1">
        <f t="shared" si="44"/>
        <v>120</v>
      </c>
      <c r="J165" s="24"/>
      <c r="K165" s="147">
        <f t="shared" si="45"/>
        <v>0</v>
      </c>
      <c r="L165" s="94">
        <v>0.08</v>
      </c>
      <c r="M165" s="147">
        <f t="shared" si="46"/>
        <v>0</v>
      </c>
      <c r="N165" s="31"/>
      <c r="O165" s="31"/>
    </row>
    <row r="166" spans="1:15" s="28" customFormat="1" ht="30.6">
      <c r="A166" s="41" t="s">
        <v>34</v>
      </c>
      <c r="B166" s="14" t="s">
        <v>103</v>
      </c>
      <c r="C166" s="140" t="s">
        <v>39</v>
      </c>
      <c r="D166" s="64">
        <v>0</v>
      </c>
      <c r="E166" s="64">
        <v>50</v>
      </c>
      <c r="F166" s="64">
        <v>100</v>
      </c>
      <c r="G166" s="29">
        <f t="shared" si="43"/>
        <v>150</v>
      </c>
      <c r="H166" s="25">
        <v>1</v>
      </c>
      <c r="I166" s="1">
        <f t="shared" si="44"/>
        <v>150</v>
      </c>
      <c r="J166" s="24"/>
      <c r="K166" s="147">
        <f t="shared" si="45"/>
        <v>0</v>
      </c>
      <c r="L166" s="94">
        <v>0.08</v>
      </c>
      <c r="M166" s="147">
        <f t="shared" si="46"/>
        <v>0</v>
      </c>
      <c r="N166" s="31"/>
      <c r="O166" s="31"/>
    </row>
    <row r="167" spans="1:15" s="28" customFormat="1" ht="30.6">
      <c r="A167" s="41" t="s">
        <v>35</v>
      </c>
      <c r="B167" s="14" t="s">
        <v>104</v>
      </c>
      <c r="C167" s="140" t="s">
        <v>39</v>
      </c>
      <c r="D167" s="64">
        <v>0</v>
      </c>
      <c r="E167" s="64">
        <v>500</v>
      </c>
      <c r="F167" s="64">
        <v>600</v>
      </c>
      <c r="G167" s="29">
        <f t="shared" si="43"/>
        <v>1100</v>
      </c>
      <c r="H167" s="25">
        <v>1</v>
      </c>
      <c r="I167" s="1">
        <f t="shared" si="44"/>
        <v>1100</v>
      </c>
      <c r="J167" s="24"/>
      <c r="K167" s="147">
        <f t="shared" si="45"/>
        <v>0</v>
      </c>
      <c r="L167" s="94">
        <v>0.08</v>
      </c>
      <c r="M167" s="147">
        <f t="shared" si="46"/>
        <v>0</v>
      </c>
      <c r="N167" s="31"/>
      <c r="O167" s="31"/>
    </row>
    <row r="168" spans="1:15" s="28" customFormat="1" ht="30.6">
      <c r="A168" s="41" t="s">
        <v>36</v>
      </c>
      <c r="B168" s="14" t="s">
        <v>105</v>
      </c>
      <c r="C168" s="140" t="s">
        <v>39</v>
      </c>
      <c r="D168" s="64">
        <v>0</v>
      </c>
      <c r="E168" s="64">
        <v>200</v>
      </c>
      <c r="F168" s="64">
        <v>400</v>
      </c>
      <c r="G168" s="29">
        <f t="shared" si="43"/>
        <v>600</v>
      </c>
      <c r="H168" s="25">
        <v>1</v>
      </c>
      <c r="I168" s="1">
        <f t="shared" si="44"/>
        <v>600</v>
      </c>
      <c r="J168" s="24"/>
      <c r="K168" s="147">
        <f t="shared" si="45"/>
        <v>0</v>
      </c>
      <c r="L168" s="94">
        <v>0.08</v>
      </c>
      <c r="M168" s="147">
        <f t="shared" si="46"/>
        <v>0</v>
      </c>
      <c r="N168" s="31"/>
      <c r="O168" s="31"/>
    </row>
    <row r="169" spans="1:15" s="28" customFormat="1" ht="30.6">
      <c r="A169" s="41" t="s">
        <v>37</v>
      </c>
      <c r="B169" s="14" t="s">
        <v>106</v>
      </c>
      <c r="C169" s="140" t="s">
        <v>39</v>
      </c>
      <c r="D169" s="64">
        <v>0</v>
      </c>
      <c r="E169" s="64">
        <v>200</v>
      </c>
      <c r="F169" s="64">
        <v>200</v>
      </c>
      <c r="G169" s="29">
        <f t="shared" si="43"/>
        <v>400</v>
      </c>
      <c r="H169" s="25">
        <v>1</v>
      </c>
      <c r="I169" s="1">
        <f t="shared" si="44"/>
        <v>400</v>
      </c>
      <c r="J169" s="24"/>
      <c r="K169" s="147">
        <f t="shared" si="45"/>
        <v>0</v>
      </c>
      <c r="L169" s="94">
        <v>0.08</v>
      </c>
      <c r="M169" s="147">
        <f t="shared" si="46"/>
        <v>0</v>
      </c>
      <c r="N169" s="31"/>
      <c r="O169" s="31"/>
    </row>
    <row r="170" spans="1:15" s="28" customFormat="1" ht="30.6">
      <c r="A170" s="41" t="s">
        <v>38</v>
      </c>
      <c r="B170" s="14" t="s">
        <v>107</v>
      </c>
      <c r="C170" s="140" t="s">
        <v>39</v>
      </c>
      <c r="D170" s="64">
        <v>0</v>
      </c>
      <c r="E170" s="64">
        <v>50</v>
      </c>
      <c r="F170" s="64">
        <v>50</v>
      </c>
      <c r="G170" s="29">
        <f t="shared" si="43"/>
        <v>100</v>
      </c>
      <c r="H170" s="25">
        <v>1</v>
      </c>
      <c r="I170" s="1">
        <f t="shared" si="44"/>
        <v>100</v>
      </c>
      <c r="J170" s="24"/>
      <c r="K170" s="147">
        <f t="shared" si="45"/>
        <v>0</v>
      </c>
      <c r="L170" s="94">
        <v>0.08</v>
      </c>
      <c r="M170" s="147">
        <f t="shared" si="46"/>
        <v>0</v>
      </c>
      <c r="N170" s="31"/>
      <c r="O170" s="31"/>
    </row>
    <row r="171" spans="1:15" s="28" customFormat="1" ht="40.799999999999997">
      <c r="A171" s="41" t="s">
        <v>43</v>
      </c>
      <c r="B171" s="14" t="s">
        <v>108</v>
      </c>
      <c r="C171" s="140" t="s">
        <v>39</v>
      </c>
      <c r="D171" s="64">
        <v>0</v>
      </c>
      <c r="E171" s="64">
        <v>756</v>
      </c>
      <c r="F171" s="64">
        <v>216</v>
      </c>
      <c r="G171" s="29">
        <f t="shared" si="43"/>
        <v>972</v>
      </c>
      <c r="H171" s="25">
        <v>1</v>
      </c>
      <c r="I171" s="1">
        <f t="shared" si="44"/>
        <v>972</v>
      </c>
      <c r="J171" s="24"/>
      <c r="K171" s="147">
        <f t="shared" si="45"/>
        <v>0</v>
      </c>
      <c r="L171" s="94">
        <v>0.08</v>
      </c>
      <c r="M171" s="147">
        <f t="shared" si="46"/>
        <v>0</v>
      </c>
      <c r="N171" s="31"/>
      <c r="O171" s="31"/>
    </row>
    <row r="172" spans="1:15" s="28" customFormat="1" ht="10.199999999999999">
      <c r="B172" s="42" t="s">
        <v>23</v>
      </c>
      <c r="C172" s="42"/>
      <c r="D172" s="42"/>
      <c r="E172" s="42"/>
      <c r="F172" s="42"/>
      <c r="G172" s="43"/>
      <c r="H172" s="43"/>
      <c r="J172" s="43" t="s">
        <v>24</v>
      </c>
      <c r="K172" s="148">
        <f>SUM(K160:K171)</f>
        <v>0</v>
      </c>
      <c r="L172" s="44"/>
      <c r="M172" s="148">
        <f>SUM(M160:M171)</f>
        <v>0</v>
      </c>
      <c r="N172" s="43"/>
      <c r="O172" s="43"/>
    </row>
    <row r="173" spans="1:15" s="28" customFormat="1" ht="10.199999999999999">
      <c r="A173" s="39" t="s">
        <v>25</v>
      </c>
      <c r="B173" s="45" t="s">
        <v>31</v>
      </c>
      <c r="C173" s="45"/>
      <c r="D173" s="45"/>
      <c r="E173" s="45"/>
      <c r="F173" s="45"/>
      <c r="G173" s="45"/>
      <c r="H173" s="45"/>
      <c r="I173" s="45"/>
      <c r="J173" s="39"/>
    </row>
    <row r="174" spans="1:15" s="28" customFormat="1" ht="10.199999999999999">
      <c r="A174" s="39" t="s">
        <v>25</v>
      </c>
      <c r="B174" s="45" t="s">
        <v>50</v>
      </c>
      <c r="C174" s="45"/>
      <c r="D174" s="45"/>
      <c r="E174" s="45"/>
      <c r="F174" s="45"/>
      <c r="G174" s="45"/>
      <c r="H174" s="45"/>
      <c r="I174" s="45"/>
      <c r="J174" s="39"/>
      <c r="N174" s="45"/>
      <c r="O174" s="45"/>
    </row>
    <row r="175" spans="1:15" s="28" customFormat="1" ht="10.199999999999999">
      <c r="A175" s="39" t="s">
        <v>25</v>
      </c>
      <c r="B175" s="32" t="s">
        <v>26</v>
      </c>
      <c r="C175" s="32"/>
      <c r="D175" s="32"/>
      <c r="E175" s="32"/>
      <c r="F175" s="32"/>
      <c r="G175" s="33"/>
      <c r="H175" s="33"/>
      <c r="I175" s="33"/>
      <c r="J175" s="34"/>
      <c r="K175" s="35"/>
      <c r="L175" s="35"/>
      <c r="M175" s="35"/>
      <c r="N175" s="33"/>
      <c r="O175" s="33"/>
    </row>
    <row r="176" spans="1:15" s="28" customFormat="1" ht="10.199999999999999">
      <c r="B176" s="35" t="s">
        <v>76</v>
      </c>
      <c r="C176" s="35"/>
      <c r="D176" s="35"/>
      <c r="E176" s="35"/>
      <c r="F176" s="35"/>
      <c r="G176" s="35"/>
      <c r="H176" s="35"/>
      <c r="I176" s="35"/>
      <c r="J176" s="36"/>
      <c r="K176" s="35"/>
      <c r="L176" s="35"/>
      <c r="M176" s="35"/>
      <c r="N176" s="35"/>
      <c r="O176" s="35"/>
    </row>
    <row r="177" spans="1:15" s="28" customFormat="1" ht="12" customHeight="1">
      <c r="A177" s="39"/>
      <c r="B177" s="37"/>
      <c r="C177" s="37"/>
      <c r="D177" s="37"/>
      <c r="E177" s="37"/>
      <c r="F177" s="37"/>
      <c r="G177" s="37"/>
      <c r="H177" s="37"/>
      <c r="I177" s="37"/>
      <c r="J177" s="38"/>
      <c r="K177" s="37"/>
      <c r="L177" s="46"/>
      <c r="M177" s="46"/>
      <c r="N177" s="46"/>
      <c r="O177" s="46"/>
    </row>
    <row r="178" spans="1:15" s="28" customFormat="1" ht="10.199999999999999">
      <c r="H178" s="3" t="s">
        <v>27</v>
      </c>
      <c r="I178" s="3"/>
      <c r="J178" s="7"/>
      <c r="K178" s="3"/>
      <c r="L178" s="3"/>
      <c r="M178" s="3"/>
      <c r="N178" s="3"/>
      <c r="O178" s="3"/>
    </row>
    <row r="179" spans="1:15" s="142" customFormat="1" ht="10.199999999999999">
      <c r="A179" s="28"/>
      <c r="B179" s="57" t="s">
        <v>111</v>
      </c>
      <c r="C179" s="57"/>
      <c r="D179" s="57"/>
      <c r="E179" s="28"/>
      <c r="F179" s="57"/>
      <c r="G179" s="60"/>
      <c r="H179" s="58"/>
      <c r="I179" s="58"/>
      <c r="J179" s="61"/>
      <c r="K179" s="58"/>
      <c r="L179" s="62"/>
      <c r="M179" s="50"/>
      <c r="N179" s="40"/>
      <c r="O179" s="40"/>
    </row>
    <row r="180" spans="1:15" s="142" customFormat="1" ht="61.2">
      <c r="A180" s="117" t="s">
        <v>0</v>
      </c>
      <c r="B180" s="117" t="s">
        <v>47</v>
      </c>
      <c r="C180" s="117" t="s">
        <v>46</v>
      </c>
      <c r="D180" s="4" t="s">
        <v>1</v>
      </c>
      <c r="E180" s="4" t="s">
        <v>2</v>
      </c>
      <c r="F180" s="4" t="s">
        <v>3</v>
      </c>
      <c r="G180" s="117" t="s">
        <v>4</v>
      </c>
      <c r="H180" s="117" t="s">
        <v>5</v>
      </c>
      <c r="I180" s="117" t="s">
        <v>51</v>
      </c>
      <c r="J180" s="145" t="s">
        <v>56</v>
      </c>
      <c r="K180" s="145" t="s">
        <v>52</v>
      </c>
      <c r="L180" s="117" t="s">
        <v>6</v>
      </c>
      <c r="M180" s="117" t="s">
        <v>44</v>
      </c>
      <c r="N180" s="117" t="s">
        <v>45</v>
      </c>
      <c r="O180" s="117" t="s">
        <v>7</v>
      </c>
    </row>
    <row r="181" spans="1:15" s="142" customFormat="1" ht="10.199999999999999">
      <c r="A181" s="117" t="s">
        <v>8</v>
      </c>
      <c r="B181" s="117" t="s">
        <v>9</v>
      </c>
      <c r="C181" s="117" t="s">
        <v>10</v>
      </c>
      <c r="D181" s="117" t="s">
        <v>11</v>
      </c>
      <c r="E181" s="117" t="s">
        <v>12</v>
      </c>
      <c r="F181" s="117" t="s">
        <v>13</v>
      </c>
      <c r="G181" s="117" t="s">
        <v>14</v>
      </c>
      <c r="H181" s="117" t="s">
        <v>15</v>
      </c>
      <c r="I181" s="146" t="s">
        <v>16</v>
      </c>
      <c r="J181" s="117" t="s">
        <v>17</v>
      </c>
      <c r="K181" s="117" t="s">
        <v>18</v>
      </c>
      <c r="L181" s="117" t="s">
        <v>19</v>
      </c>
      <c r="M181" s="117" t="s">
        <v>20</v>
      </c>
      <c r="N181" s="117" t="s">
        <v>21</v>
      </c>
      <c r="O181" s="117" t="s">
        <v>48</v>
      </c>
    </row>
    <row r="182" spans="1:15" s="142" customFormat="1" ht="61.2">
      <c r="A182" s="41" t="s">
        <v>22</v>
      </c>
      <c r="B182" s="73" t="s">
        <v>109</v>
      </c>
      <c r="C182" s="51" t="s">
        <v>39</v>
      </c>
      <c r="D182" s="48">
        <v>0</v>
      </c>
      <c r="E182" s="51">
        <v>0</v>
      </c>
      <c r="F182" s="2">
        <v>250</v>
      </c>
      <c r="G182" s="29">
        <f t="shared" ref="G182:G183" si="47">D182+E182+F182</f>
        <v>250</v>
      </c>
      <c r="H182" s="152">
        <v>1</v>
      </c>
      <c r="I182" s="1">
        <f t="shared" ref="I182:I183" si="48">ROUND(G182/H182,2)</f>
        <v>250</v>
      </c>
      <c r="J182" s="21"/>
      <c r="K182" s="147">
        <f>ROUND(I182*J182,2)</f>
        <v>0</v>
      </c>
      <c r="L182" s="30">
        <v>0.08</v>
      </c>
      <c r="M182" s="147">
        <f>ROUND(K182*L182+K182,2)</f>
        <v>0</v>
      </c>
      <c r="N182" s="31"/>
      <c r="O182" s="31"/>
    </row>
    <row r="183" spans="1:15" s="142" customFormat="1" ht="51">
      <c r="A183" s="41" t="s">
        <v>28</v>
      </c>
      <c r="B183" s="124" t="s">
        <v>110</v>
      </c>
      <c r="C183" s="51" t="s">
        <v>39</v>
      </c>
      <c r="D183" s="48">
        <v>0</v>
      </c>
      <c r="E183" s="51">
        <v>0</v>
      </c>
      <c r="F183" s="2">
        <v>250</v>
      </c>
      <c r="G183" s="29">
        <f t="shared" si="47"/>
        <v>250</v>
      </c>
      <c r="H183" s="152">
        <v>1</v>
      </c>
      <c r="I183" s="1">
        <f t="shared" si="48"/>
        <v>250</v>
      </c>
      <c r="J183" s="21"/>
      <c r="K183" s="147">
        <f>ROUND(I183*J183,2)</f>
        <v>0</v>
      </c>
      <c r="L183" s="30">
        <v>0.08</v>
      </c>
      <c r="M183" s="147">
        <f>ROUND(K183*L183+K183,2)</f>
        <v>0</v>
      </c>
      <c r="N183" s="31"/>
      <c r="O183" s="31"/>
    </row>
    <row r="184" spans="1:15" s="142" customFormat="1" ht="10.199999999999999">
      <c r="A184" s="28"/>
      <c r="B184" s="42" t="s">
        <v>23</v>
      </c>
      <c r="C184" s="42"/>
      <c r="D184" s="42"/>
      <c r="E184" s="42"/>
      <c r="F184" s="42"/>
      <c r="G184" s="43"/>
      <c r="H184" s="43"/>
      <c r="I184" s="28"/>
      <c r="J184" s="43" t="s">
        <v>24</v>
      </c>
      <c r="K184" s="148">
        <f>SUM(K182:K183)</f>
        <v>0</v>
      </c>
      <c r="L184" s="44"/>
      <c r="M184" s="148">
        <f>SUM(M182:M183)</f>
        <v>0</v>
      </c>
      <c r="N184" s="43"/>
      <c r="O184" s="43"/>
    </row>
    <row r="185" spans="1:15" s="142" customFormat="1" ht="10.199999999999999">
      <c r="A185" s="39" t="s">
        <v>25</v>
      </c>
      <c r="B185" s="45" t="s">
        <v>31</v>
      </c>
      <c r="C185" s="45"/>
      <c r="D185" s="45"/>
      <c r="E185" s="45"/>
      <c r="F185" s="45"/>
      <c r="G185" s="45"/>
      <c r="H185" s="45"/>
      <c r="I185" s="45"/>
      <c r="J185" s="39"/>
      <c r="K185" s="28"/>
      <c r="L185" s="28"/>
      <c r="M185" s="28"/>
      <c r="N185" s="28"/>
      <c r="O185" s="28"/>
    </row>
    <row r="186" spans="1:15" s="142" customFormat="1" ht="10.199999999999999">
      <c r="A186" s="39" t="s">
        <v>25</v>
      </c>
      <c r="B186" s="45" t="s">
        <v>50</v>
      </c>
      <c r="C186" s="45"/>
      <c r="D186" s="45"/>
      <c r="E186" s="45"/>
      <c r="F186" s="45"/>
      <c r="G186" s="45"/>
      <c r="H186" s="45"/>
      <c r="I186" s="45"/>
      <c r="J186" s="39"/>
      <c r="K186" s="28"/>
      <c r="L186" s="28"/>
      <c r="M186" s="28"/>
      <c r="N186" s="45"/>
      <c r="O186" s="45"/>
    </row>
    <row r="187" spans="1:15" s="142" customFormat="1" ht="10.199999999999999">
      <c r="A187" s="39" t="s">
        <v>25</v>
      </c>
      <c r="B187" s="32" t="s">
        <v>26</v>
      </c>
      <c r="C187" s="32"/>
      <c r="D187" s="32"/>
      <c r="E187" s="32"/>
      <c r="F187" s="32"/>
      <c r="G187" s="33"/>
      <c r="H187" s="33"/>
      <c r="I187" s="33"/>
      <c r="J187" s="34"/>
      <c r="K187" s="35"/>
      <c r="L187" s="35"/>
      <c r="M187" s="35"/>
      <c r="N187" s="33"/>
      <c r="O187" s="33"/>
    </row>
    <row r="188" spans="1:15" s="142" customFormat="1" ht="10.199999999999999">
      <c r="A188" s="28"/>
      <c r="B188" s="35" t="s">
        <v>54</v>
      </c>
      <c r="C188" s="35"/>
      <c r="D188" s="35"/>
      <c r="E188" s="35"/>
      <c r="F188" s="35"/>
      <c r="G188" s="35"/>
      <c r="H188" s="35"/>
      <c r="I188" s="35"/>
      <c r="J188" s="36"/>
      <c r="K188" s="35"/>
      <c r="L188" s="35"/>
      <c r="M188" s="35"/>
      <c r="N188" s="35"/>
      <c r="O188" s="35"/>
    </row>
    <row r="189" spans="1:15" s="142" customFormat="1" ht="27.6" customHeight="1">
      <c r="A189" s="39"/>
      <c r="B189" s="37"/>
      <c r="C189" s="37"/>
      <c r="D189" s="37"/>
      <c r="E189" s="37"/>
      <c r="F189" s="37"/>
      <c r="G189" s="37"/>
      <c r="H189" s="37"/>
      <c r="I189" s="37"/>
      <c r="J189" s="38"/>
      <c r="K189" s="37"/>
      <c r="L189" s="46"/>
      <c r="M189" s="46"/>
      <c r="N189" s="46"/>
      <c r="O189" s="46"/>
    </row>
    <row r="190" spans="1:15" s="142" customFormat="1" ht="10.199999999999999">
      <c r="A190" s="28"/>
      <c r="B190" s="28"/>
      <c r="C190" s="28"/>
      <c r="D190" s="28"/>
      <c r="E190" s="28"/>
      <c r="F190" s="28"/>
      <c r="G190" s="28"/>
      <c r="H190" s="3" t="s">
        <v>27</v>
      </c>
      <c r="I190" s="3"/>
      <c r="J190" s="7"/>
      <c r="K190" s="3"/>
      <c r="L190" s="3"/>
      <c r="M190" s="3"/>
      <c r="N190" s="3"/>
      <c r="O190" s="3"/>
    </row>
    <row r="191" spans="1:15" s="142" customFormat="1" ht="10.199999999999999"/>
    <row r="192" spans="1:15" s="142" customFormat="1" ht="10.199999999999999"/>
    <row r="193" spans="11:13" s="142" customFormat="1" ht="10.199999999999999">
      <c r="K193" s="143"/>
      <c r="M193" s="143"/>
    </row>
    <row r="194" spans="11:13" s="142" customFormat="1" ht="10.199999999999999"/>
    <row r="195" spans="11:13" s="142" customFormat="1" ht="10.199999999999999"/>
    <row r="196" spans="11:13" s="142" customFormat="1" ht="10.199999999999999"/>
    <row r="197" spans="11:13" s="142" customFormat="1" ht="10.199999999999999"/>
    <row r="198" spans="11:13" s="142" customFormat="1" ht="10.199999999999999"/>
    <row r="199" spans="11:13" s="142" customFormat="1" ht="10.199999999999999"/>
    <row r="200" spans="11:13" s="142" customFormat="1" ht="10.199999999999999"/>
    <row r="201" spans="11:13" s="142" customFormat="1" ht="10.199999999999999"/>
    <row r="202" spans="11:13" s="142" customFormat="1" ht="10.199999999999999"/>
    <row r="203" spans="11:13" s="142" customFormat="1" ht="10.199999999999999"/>
    <row r="204" spans="11:13" s="142" customFormat="1" ht="10.199999999999999"/>
    <row r="205" spans="11:13" s="142" customFormat="1" ht="10.199999999999999"/>
    <row r="206" spans="11:13" s="142" customFormat="1" ht="10.199999999999999"/>
    <row r="207" spans="11:13" s="142" customFormat="1" ht="10.199999999999999"/>
    <row r="208" spans="11:13" s="142" customFormat="1" ht="10.199999999999999"/>
    <row r="209" s="142" customFormat="1" ht="10.199999999999999"/>
    <row r="210" s="142" customFormat="1" ht="10.199999999999999"/>
    <row r="211" s="142" customFormat="1" ht="10.199999999999999"/>
    <row r="212" s="142" customFormat="1" ht="10.199999999999999"/>
    <row r="213" s="142" customFormat="1" ht="10.199999999999999"/>
    <row r="214" s="142" customFormat="1" ht="10.199999999999999"/>
    <row r="215" s="142" customFormat="1" ht="10.199999999999999"/>
    <row r="216" s="142" customFormat="1" ht="10.199999999999999"/>
    <row r="217" s="142" customFormat="1" ht="10.199999999999999"/>
    <row r="218" s="142" customFormat="1" ht="10.199999999999999"/>
    <row r="219" s="142" customFormat="1" ht="10.199999999999999"/>
    <row r="220" s="142" customFormat="1" ht="10.199999999999999"/>
    <row r="221" s="142" customFormat="1" ht="10.199999999999999"/>
    <row r="222" s="142" customFormat="1" ht="10.199999999999999"/>
    <row r="223" s="142" customFormat="1" ht="10.199999999999999"/>
    <row r="224" s="142" customFormat="1" ht="10.199999999999999"/>
    <row r="225" s="142" customFormat="1" ht="10.199999999999999"/>
    <row r="226" s="142" customFormat="1" ht="10.199999999999999"/>
    <row r="227" s="142" customFormat="1" ht="10.199999999999999"/>
    <row r="228" s="142" customFormat="1" ht="10.199999999999999"/>
    <row r="229" s="142" customFormat="1" ht="10.199999999999999"/>
    <row r="230" s="142" customFormat="1" ht="10.199999999999999"/>
    <row r="231" s="142" customFormat="1" ht="10.199999999999999"/>
    <row r="232" s="142" customFormat="1" ht="10.199999999999999"/>
    <row r="233" s="142" customFormat="1" ht="10.199999999999999"/>
    <row r="234" s="142" customFormat="1" ht="10.199999999999999"/>
    <row r="235" s="142" customFormat="1" ht="10.199999999999999"/>
    <row r="236" s="142" customFormat="1" ht="10.199999999999999"/>
    <row r="237" s="142" customFormat="1" ht="10.199999999999999"/>
    <row r="238" s="142" customFormat="1" ht="10.199999999999999"/>
    <row r="239" s="142" customFormat="1" ht="10.199999999999999"/>
    <row r="240" s="142" customFormat="1" ht="10.199999999999999"/>
    <row r="241" s="142" customFormat="1" ht="10.199999999999999"/>
    <row r="242" s="142" customFormat="1" ht="10.199999999999999"/>
    <row r="243" s="142" customFormat="1" ht="10.199999999999999"/>
    <row r="244" s="142" customFormat="1" ht="10.199999999999999"/>
    <row r="245" s="142" customFormat="1" ht="10.199999999999999"/>
    <row r="246" s="142" customFormat="1" ht="10.199999999999999"/>
    <row r="247" s="142" customFormat="1" ht="10.199999999999999"/>
    <row r="248" s="142" customFormat="1" ht="10.199999999999999"/>
    <row r="249" s="142" customFormat="1" ht="10.199999999999999"/>
    <row r="250" s="142" customFormat="1" ht="10.199999999999999"/>
    <row r="251" s="142" customFormat="1" ht="10.199999999999999"/>
    <row r="252" s="142" customFormat="1" ht="10.199999999999999"/>
    <row r="253" s="142" customFormat="1" ht="10.199999999999999"/>
    <row r="254" s="142" customFormat="1" ht="10.199999999999999"/>
    <row r="255" s="142" customFormat="1" ht="10.199999999999999"/>
    <row r="256" s="142" customFormat="1" ht="10.199999999999999"/>
    <row r="257" s="142" customFormat="1" ht="10.199999999999999"/>
    <row r="258" s="142" customFormat="1" ht="10.199999999999999"/>
    <row r="259" s="142" customFormat="1" ht="10.199999999999999"/>
    <row r="260" s="142" customFormat="1" ht="10.199999999999999"/>
    <row r="261" s="142" customFormat="1" ht="10.199999999999999"/>
    <row r="262" s="142" customFormat="1" ht="10.199999999999999"/>
    <row r="263" s="142" customFormat="1" ht="10.199999999999999"/>
    <row r="264" s="142" customFormat="1" ht="10.199999999999999"/>
    <row r="265" s="142" customFormat="1" ht="10.199999999999999"/>
    <row r="266" s="142" customFormat="1" ht="10.199999999999999"/>
    <row r="267" s="142" customFormat="1" ht="10.199999999999999"/>
    <row r="268" s="142" customFormat="1" ht="10.199999999999999"/>
    <row r="269" s="142" customFormat="1" ht="10.199999999999999"/>
    <row r="270" s="142" customFormat="1" ht="10.199999999999999"/>
    <row r="271" s="142" customFormat="1" ht="10.199999999999999"/>
    <row r="272" s="142" customFormat="1" ht="10.199999999999999"/>
    <row r="273" s="142" customFormat="1" ht="10.199999999999999"/>
    <row r="274" s="142" customFormat="1" ht="10.199999999999999"/>
    <row r="275" s="142" customFormat="1" ht="10.199999999999999"/>
    <row r="276" s="142" customFormat="1" ht="10.199999999999999"/>
    <row r="277" s="142" customFormat="1" ht="10.199999999999999"/>
    <row r="278" s="142" customFormat="1" ht="10.199999999999999"/>
    <row r="279" s="142" customFormat="1" ht="10.199999999999999"/>
    <row r="280" s="142" customFormat="1" ht="10.199999999999999"/>
    <row r="281" s="142" customFormat="1" ht="10.199999999999999"/>
    <row r="282" s="142" customFormat="1" ht="10.199999999999999"/>
    <row r="283" s="142" customFormat="1" ht="10.199999999999999"/>
    <row r="284" s="142" customFormat="1" ht="10.199999999999999"/>
    <row r="285" s="142" customFormat="1" ht="10.199999999999999"/>
    <row r="286" s="142" customFormat="1" ht="10.199999999999999"/>
    <row r="287" s="142" customFormat="1" ht="10.199999999999999"/>
    <row r="288" s="142" customFormat="1" ht="10.199999999999999"/>
    <row r="289" s="142" customFormat="1" ht="10.199999999999999"/>
    <row r="290" s="142" customFormat="1" ht="10.199999999999999"/>
    <row r="291" s="142" customFormat="1" ht="10.199999999999999"/>
    <row r="292" s="142" customFormat="1" ht="10.199999999999999"/>
    <row r="293" s="142" customFormat="1" ht="10.199999999999999"/>
    <row r="294" s="142" customFormat="1" ht="10.199999999999999"/>
    <row r="295" s="142" customFormat="1" ht="10.199999999999999"/>
    <row r="296" s="142" customFormat="1" ht="10.199999999999999"/>
    <row r="297" s="142" customFormat="1" ht="10.199999999999999"/>
    <row r="298" s="142" customFormat="1" ht="10.199999999999999"/>
    <row r="299" s="142" customFormat="1" ht="10.199999999999999"/>
    <row r="300" s="142" customFormat="1" ht="10.199999999999999"/>
    <row r="301" s="142" customFormat="1" ht="10.199999999999999"/>
    <row r="302" s="142" customFormat="1" ht="10.199999999999999"/>
    <row r="303" s="142" customFormat="1" ht="10.199999999999999"/>
    <row r="304" s="142" customFormat="1" ht="10.199999999999999"/>
    <row r="305" s="142" customFormat="1" ht="10.199999999999999"/>
    <row r="306" s="142" customFormat="1" ht="10.199999999999999"/>
    <row r="307" s="142" customFormat="1" ht="10.199999999999999"/>
    <row r="308" s="142" customFormat="1" ht="10.199999999999999"/>
    <row r="309" s="142" customFormat="1" ht="10.199999999999999"/>
    <row r="310" s="142" customFormat="1" ht="10.199999999999999"/>
    <row r="311" s="142" customFormat="1" ht="10.199999999999999"/>
    <row r="312" s="142" customFormat="1" ht="10.199999999999999"/>
    <row r="313" s="142" customFormat="1" ht="10.199999999999999"/>
    <row r="314" s="142" customFormat="1" ht="10.199999999999999"/>
    <row r="315" s="142" customFormat="1" ht="10.199999999999999"/>
    <row r="316" s="142" customFormat="1" ht="10.199999999999999"/>
    <row r="317" s="142" customFormat="1" ht="10.199999999999999"/>
    <row r="318" s="142" customFormat="1" ht="10.199999999999999"/>
    <row r="319" s="142" customFormat="1" ht="10.199999999999999"/>
    <row r="320" s="142" customFormat="1" ht="10.199999999999999"/>
    <row r="321" s="142" customFormat="1" ht="10.199999999999999"/>
    <row r="322" s="142" customFormat="1" ht="10.199999999999999"/>
    <row r="323" s="142" customFormat="1" ht="10.199999999999999"/>
    <row r="324" s="142" customFormat="1" ht="10.199999999999999"/>
    <row r="325" s="142" customFormat="1" ht="10.199999999999999"/>
    <row r="326" s="142" customFormat="1" ht="10.199999999999999"/>
    <row r="327" s="142" customFormat="1" ht="10.199999999999999"/>
    <row r="328" s="142" customFormat="1" ht="10.199999999999999"/>
    <row r="329" s="142" customFormat="1" ht="10.199999999999999"/>
    <row r="330" s="142" customFormat="1" ht="10.199999999999999"/>
    <row r="331" s="142" customFormat="1" ht="10.199999999999999"/>
    <row r="332" s="142" customFormat="1" ht="10.199999999999999"/>
    <row r="333" s="142" customFormat="1" ht="10.199999999999999"/>
    <row r="334" s="142" customFormat="1" ht="10.199999999999999"/>
    <row r="335" s="142" customFormat="1" ht="10.199999999999999"/>
    <row r="336" s="142" customFormat="1" ht="10.199999999999999"/>
    <row r="337" s="142" customFormat="1" ht="10.199999999999999"/>
    <row r="338" s="142" customFormat="1" ht="10.199999999999999"/>
    <row r="339" s="142" customFormat="1" ht="10.199999999999999"/>
    <row r="340" s="142" customFormat="1" ht="10.199999999999999"/>
    <row r="341" s="142" customFormat="1" ht="10.199999999999999"/>
    <row r="342" s="142" customFormat="1" ht="10.199999999999999"/>
    <row r="343" s="142" customFormat="1" ht="10.199999999999999"/>
    <row r="344" s="142" customFormat="1" ht="10.199999999999999"/>
    <row r="345" s="142" customFormat="1" ht="10.199999999999999"/>
    <row r="346" s="142" customFormat="1" ht="10.199999999999999"/>
    <row r="347" s="142" customFormat="1" ht="10.199999999999999"/>
    <row r="348" s="142" customFormat="1" ht="10.199999999999999"/>
    <row r="349" s="142" customFormat="1" ht="10.199999999999999"/>
    <row r="350" s="142" customFormat="1" ht="10.199999999999999"/>
    <row r="351" s="142" customFormat="1" ht="10.199999999999999"/>
    <row r="352" s="142" customFormat="1" ht="10.199999999999999"/>
    <row r="353" s="142" customFormat="1" ht="10.199999999999999"/>
    <row r="354" s="142" customFormat="1" ht="10.199999999999999"/>
    <row r="355" s="142" customFormat="1" ht="10.199999999999999"/>
    <row r="356" s="142" customFormat="1" ht="10.199999999999999"/>
    <row r="357" s="142" customFormat="1" ht="10.199999999999999"/>
    <row r="358" s="142" customFormat="1" ht="10.199999999999999"/>
    <row r="359" s="142" customFormat="1" ht="10.199999999999999"/>
    <row r="360" s="142" customFormat="1" ht="10.199999999999999"/>
    <row r="361" s="142" customFormat="1" ht="10.199999999999999"/>
    <row r="362" s="142" customFormat="1" ht="10.199999999999999"/>
    <row r="363" s="142" customFormat="1" ht="10.199999999999999"/>
    <row r="364" s="142" customFormat="1" ht="10.199999999999999"/>
    <row r="365" s="142" customFormat="1" ht="10.199999999999999"/>
    <row r="366" s="142" customFormat="1" ht="10.199999999999999"/>
    <row r="367" s="142" customFormat="1" ht="10.199999999999999"/>
    <row r="368" s="142" customFormat="1" ht="10.199999999999999"/>
    <row r="369" s="142" customFormat="1" ht="10.199999999999999"/>
    <row r="370" s="142" customFormat="1" ht="10.199999999999999"/>
    <row r="371" s="142" customFormat="1" ht="10.199999999999999"/>
    <row r="372" s="142" customFormat="1" ht="10.199999999999999"/>
    <row r="373" s="142" customFormat="1" ht="10.199999999999999"/>
    <row r="374" s="142" customFormat="1" ht="10.199999999999999"/>
    <row r="375" s="142" customFormat="1" ht="10.199999999999999"/>
    <row r="376" s="142" customFormat="1" ht="10.199999999999999"/>
    <row r="377" s="142" customFormat="1" ht="10.199999999999999"/>
    <row r="378" s="142" customFormat="1" ht="10.199999999999999"/>
    <row r="379" s="142" customFormat="1" ht="10.199999999999999"/>
    <row r="380" s="142" customFormat="1" ht="10.199999999999999"/>
    <row r="381" s="142" customFormat="1" ht="10.199999999999999"/>
    <row r="382" s="142" customFormat="1" ht="10.199999999999999"/>
    <row r="383" s="142" customFormat="1" ht="10.199999999999999"/>
    <row r="384" s="142" customFormat="1" ht="10.199999999999999"/>
    <row r="385" s="142" customFormat="1" ht="10.199999999999999"/>
    <row r="386" s="142" customFormat="1" ht="10.199999999999999"/>
    <row r="387" s="142" customFormat="1" ht="10.199999999999999"/>
    <row r="388" s="142" customFormat="1" ht="10.199999999999999"/>
    <row r="389" s="142" customFormat="1" ht="10.199999999999999"/>
    <row r="390" s="142" customFormat="1" ht="10.199999999999999"/>
    <row r="391" s="142" customFormat="1" ht="10.199999999999999"/>
    <row r="392" s="142" customFormat="1" ht="10.199999999999999"/>
    <row r="393" s="142" customFormat="1" ht="10.199999999999999"/>
    <row r="394" s="142" customFormat="1" ht="10.199999999999999"/>
    <row r="395" s="142" customFormat="1" ht="10.199999999999999"/>
    <row r="396" s="142" customFormat="1" ht="10.199999999999999"/>
    <row r="397" s="142" customFormat="1" ht="10.199999999999999"/>
    <row r="398" s="142" customFormat="1" ht="10.199999999999999"/>
    <row r="399" s="142" customFormat="1" ht="10.199999999999999"/>
    <row r="400" s="142" customFormat="1" ht="10.199999999999999"/>
    <row r="401" s="142" customFormat="1" ht="10.199999999999999"/>
    <row r="402" s="142" customFormat="1" ht="10.199999999999999"/>
    <row r="403" s="142" customFormat="1" ht="10.199999999999999"/>
    <row r="404" s="142" customFormat="1" ht="10.199999999999999"/>
    <row r="405" s="142" customFormat="1" ht="10.199999999999999"/>
    <row r="406" s="142" customFormat="1" ht="10.199999999999999"/>
    <row r="407" s="142" customFormat="1" ht="10.199999999999999"/>
    <row r="408" s="142" customFormat="1" ht="10.199999999999999"/>
    <row r="409" s="142" customFormat="1" ht="10.199999999999999"/>
    <row r="410" s="142" customFormat="1" ht="10.199999999999999"/>
    <row r="411" s="142" customFormat="1" ht="10.199999999999999"/>
    <row r="412" s="142" customFormat="1" ht="10.199999999999999"/>
    <row r="413" s="142" customFormat="1" ht="10.199999999999999"/>
    <row r="414" s="142" customFormat="1" ht="10.199999999999999"/>
    <row r="415" s="142" customFormat="1" ht="10.199999999999999"/>
    <row r="416" s="142" customFormat="1" ht="10.199999999999999"/>
    <row r="417" s="142" customFormat="1" ht="10.199999999999999"/>
    <row r="418" s="142" customFormat="1" ht="10.199999999999999"/>
    <row r="419" s="142" customFormat="1" ht="10.199999999999999"/>
    <row r="420" s="142" customFormat="1" ht="10.199999999999999"/>
    <row r="421" s="142" customFormat="1" ht="10.199999999999999"/>
    <row r="422" s="142" customFormat="1" ht="10.199999999999999"/>
    <row r="423" s="142" customFormat="1" ht="10.199999999999999"/>
    <row r="424" s="142" customFormat="1" ht="10.199999999999999"/>
    <row r="425" s="142" customFormat="1" ht="10.199999999999999"/>
    <row r="426" s="142" customFormat="1" ht="10.199999999999999"/>
    <row r="427" s="142" customFormat="1" ht="10.199999999999999"/>
    <row r="428" s="142" customFormat="1" ht="10.199999999999999"/>
    <row r="429" s="142" customFormat="1" ht="10.199999999999999"/>
    <row r="430" s="142" customFormat="1" ht="10.199999999999999"/>
    <row r="431" s="142" customFormat="1" ht="10.199999999999999"/>
    <row r="432" s="142" customFormat="1" ht="10.199999999999999"/>
    <row r="433" s="142" customFormat="1" ht="10.199999999999999"/>
    <row r="434" s="142" customFormat="1" ht="10.199999999999999"/>
    <row r="435" s="142" customFormat="1" ht="10.199999999999999"/>
    <row r="436" s="142" customFormat="1" ht="10.199999999999999"/>
    <row r="437" s="142" customFormat="1" ht="10.199999999999999"/>
    <row r="438" s="142" customFormat="1" ht="10.199999999999999"/>
    <row r="439" s="142" customFormat="1" ht="10.199999999999999"/>
    <row r="440" s="142" customFormat="1" ht="10.199999999999999"/>
    <row r="441" s="142" customFormat="1" ht="10.199999999999999"/>
    <row r="442" s="142" customFormat="1" ht="10.199999999999999"/>
    <row r="443" s="142" customFormat="1" ht="10.199999999999999"/>
    <row r="444" s="142" customFormat="1" ht="10.199999999999999"/>
    <row r="445" s="142" customFormat="1" ht="10.199999999999999"/>
    <row r="446" s="142" customFormat="1" ht="10.199999999999999"/>
    <row r="447" s="142" customFormat="1" ht="10.199999999999999"/>
    <row r="448" s="142" customFormat="1" ht="10.199999999999999"/>
    <row r="449" s="142" customFormat="1" ht="10.199999999999999"/>
    <row r="450" s="142" customFormat="1" ht="10.199999999999999"/>
    <row r="451" s="142" customFormat="1" ht="10.199999999999999"/>
    <row r="452" s="142" customFormat="1" ht="10.199999999999999"/>
    <row r="453" s="142" customFormat="1" ht="10.199999999999999"/>
    <row r="454" s="142" customFormat="1" ht="10.199999999999999"/>
    <row r="455" s="142" customFormat="1" ht="10.199999999999999"/>
    <row r="456" s="142" customFormat="1" ht="10.199999999999999"/>
    <row r="457" s="142" customFormat="1" ht="10.199999999999999"/>
    <row r="458" s="142" customFormat="1" ht="10.199999999999999"/>
    <row r="459" s="142" customFormat="1" ht="10.199999999999999"/>
    <row r="460" s="142" customFormat="1" ht="10.199999999999999"/>
    <row r="461" s="142" customFormat="1" ht="10.199999999999999"/>
    <row r="462" s="142" customFormat="1" ht="10.199999999999999"/>
    <row r="463" s="142" customFormat="1" ht="10.199999999999999"/>
    <row r="464" s="142" customFormat="1" ht="10.199999999999999"/>
    <row r="465" s="142" customFormat="1" ht="10.199999999999999"/>
    <row r="466" s="142" customFormat="1" ht="10.199999999999999"/>
    <row r="467" s="142" customFormat="1" ht="10.199999999999999"/>
    <row r="468" s="142" customFormat="1" ht="10.199999999999999"/>
    <row r="469" s="142" customFormat="1" ht="10.199999999999999"/>
    <row r="470" s="142" customFormat="1" ht="10.199999999999999"/>
    <row r="471" s="142" customFormat="1" ht="10.199999999999999"/>
    <row r="472" s="142" customFormat="1" ht="10.199999999999999"/>
    <row r="473" s="142" customFormat="1" ht="10.199999999999999"/>
    <row r="474" s="142" customFormat="1" ht="10.199999999999999"/>
    <row r="475" s="142" customFormat="1" ht="10.199999999999999"/>
    <row r="476" s="142" customFormat="1" ht="10.199999999999999"/>
    <row r="477" s="142" customFormat="1" ht="10.199999999999999"/>
    <row r="478" s="142" customFormat="1" ht="10.199999999999999"/>
    <row r="479" s="142" customFormat="1" ht="10.199999999999999"/>
    <row r="480" s="142" customFormat="1" ht="10.199999999999999"/>
    <row r="481" s="142" customFormat="1" ht="10.199999999999999"/>
    <row r="482" s="142" customFormat="1" ht="10.199999999999999"/>
    <row r="483" s="142" customFormat="1" ht="10.199999999999999"/>
    <row r="484" s="142" customFormat="1" ht="10.199999999999999"/>
    <row r="485" s="142" customFormat="1" ht="10.199999999999999"/>
    <row r="486" s="142" customFormat="1" ht="10.199999999999999"/>
    <row r="487" s="142" customFormat="1" ht="10.199999999999999"/>
    <row r="488" s="142" customFormat="1" ht="10.199999999999999"/>
    <row r="489" s="142" customFormat="1" ht="10.199999999999999"/>
    <row r="490" s="142" customFormat="1" ht="10.199999999999999"/>
    <row r="491" s="142" customFormat="1" ht="10.199999999999999"/>
    <row r="492" s="142" customFormat="1" ht="10.199999999999999"/>
    <row r="493" s="142" customFormat="1" ht="10.199999999999999"/>
    <row r="494" s="142" customFormat="1" ht="10.199999999999999"/>
    <row r="495" s="142" customFormat="1" ht="10.199999999999999"/>
    <row r="496" s="142" customFormat="1" ht="10.199999999999999"/>
    <row r="497" s="142" customFormat="1" ht="10.199999999999999"/>
    <row r="498" s="142" customFormat="1" ht="10.199999999999999"/>
    <row r="499" s="142" customFormat="1" ht="10.199999999999999"/>
    <row r="500" s="142" customFormat="1" ht="10.199999999999999"/>
    <row r="501" s="142" customFormat="1" ht="10.199999999999999"/>
    <row r="502" s="142" customFormat="1" ht="10.199999999999999"/>
    <row r="503" s="142" customFormat="1" ht="10.199999999999999"/>
    <row r="504" s="142" customFormat="1" ht="10.199999999999999"/>
    <row r="505" s="142" customFormat="1" ht="10.199999999999999"/>
    <row r="506" s="142" customFormat="1" ht="10.199999999999999"/>
    <row r="507" s="142" customFormat="1" ht="10.199999999999999"/>
    <row r="508" s="142" customFormat="1" ht="10.199999999999999"/>
    <row r="509" s="142" customFormat="1" ht="10.199999999999999"/>
    <row r="510" s="142" customFormat="1" ht="10.199999999999999"/>
    <row r="511" s="142" customFormat="1" ht="10.199999999999999"/>
    <row r="512" s="142" customFormat="1" ht="10.199999999999999"/>
    <row r="513" s="142" customFormat="1" ht="10.199999999999999"/>
    <row r="514" s="142" customFormat="1" ht="10.199999999999999"/>
    <row r="515" s="142" customFormat="1" ht="10.199999999999999"/>
    <row r="516" s="142" customFormat="1" ht="10.199999999999999"/>
    <row r="517" s="142" customFormat="1" ht="10.199999999999999"/>
    <row r="518" s="142" customFormat="1" ht="10.199999999999999"/>
    <row r="519" s="142" customFormat="1" ht="10.199999999999999"/>
    <row r="520" s="142" customFormat="1" ht="10.199999999999999"/>
    <row r="521" s="142" customFormat="1" ht="10.199999999999999"/>
    <row r="522" s="142" customFormat="1" ht="10.199999999999999"/>
    <row r="523" s="142" customFormat="1" ht="10.199999999999999"/>
    <row r="524" s="142" customFormat="1" ht="10.199999999999999"/>
    <row r="525" s="142" customFormat="1" ht="10.199999999999999"/>
    <row r="526" s="142" customFormat="1" ht="10.199999999999999"/>
    <row r="527" s="142" customFormat="1" ht="10.199999999999999"/>
    <row r="528" s="142" customFormat="1" ht="10.199999999999999"/>
    <row r="529" s="142" customFormat="1" ht="10.199999999999999"/>
    <row r="530" s="142" customFormat="1" ht="10.199999999999999"/>
    <row r="531" s="142" customFormat="1" ht="10.199999999999999"/>
    <row r="532" s="142" customFormat="1" ht="10.199999999999999"/>
    <row r="533" s="142" customFormat="1" ht="10.199999999999999"/>
    <row r="534" s="142" customFormat="1" ht="10.199999999999999"/>
    <row r="535" s="142" customFormat="1" ht="10.199999999999999"/>
    <row r="536" s="142" customFormat="1" ht="10.199999999999999"/>
    <row r="537" s="142" customFormat="1" ht="10.199999999999999"/>
    <row r="538" s="142" customFormat="1" ht="10.199999999999999"/>
    <row r="539" s="142" customFormat="1" ht="10.199999999999999"/>
    <row r="540" s="142" customFormat="1" ht="10.199999999999999"/>
    <row r="541" s="142" customFormat="1" ht="10.199999999999999"/>
    <row r="542" s="142" customFormat="1" ht="10.199999999999999"/>
    <row r="543" s="142" customFormat="1" ht="10.199999999999999"/>
    <row r="544" s="142" customFormat="1" ht="10.199999999999999"/>
    <row r="545" s="142" customFormat="1" ht="10.199999999999999"/>
    <row r="546" s="142" customFormat="1" ht="10.199999999999999"/>
    <row r="547" s="142" customFormat="1" ht="10.199999999999999"/>
    <row r="548" s="142" customFormat="1" ht="10.199999999999999"/>
    <row r="549" s="142" customFormat="1" ht="10.199999999999999"/>
    <row r="550" s="142" customFormat="1" ht="10.199999999999999"/>
    <row r="551" s="142" customFormat="1" ht="10.199999999999999"/>
    <row r="552" s="142" customFormat="1" ht="10.199999999999999"/>
    <row r="553" s="142" customFormat="1" ht="10.199999999999999"/>
    <row r="554" s="142" customFormat="1" ht="10.199999999999999"/>
    <row r="555" s="142" customFormat="1" ht="10.199999999999999"/>
    <row r="556" s="142" customFormat="1" ht="10.199999999999999"/>
    <row r="557" s="142" customFormat="1" ht="10.199999999999999"/>
    <row r="558" s="142" customFormat="1" ht="10.199999999999999"/>
    <row r="559" s="142" customFormat="1" ht="10.199999999999999"/>
    <row r="560" s="142" customFormat="1" ht="10.199999999999999"/>
    <row r="561" s="142" customFormat="1" ht="10.199999999999999"/>
    <row r="562" s="142" customFormat="1" ht="10.199999999999999"/>
    <row r="563" s="142" customFormat="1" ht="10.199999999999999"/>
    <row r="564" s="142" customFormat="1" ht="10.199999999999999"/>
    <row r="565" s="142" customFormat="1" ht="10.199999999999999"/>
    <row r="566" s="142" customFormat="1" ht="10.199999999999999"/>
    <row r="567" s="142" customFormat="1" ht="10.199999999999999"/>
    <row r="568" s="142" customFormat="1" ht="10.199999999999999"/>
    <row r="569" s="142" customFormat="1" ht="10.199999999999999"/>
    <row r="570" s="142" customFormat="1" ht="10.199999999999999"/>
    <row r="571" s="142" customFormat="1" ht="10.199999999999999"/>
    <row r="572" s="142" customFormat="1" ht="10.199999999999999"/>
    <row r="573" s="142" customFormat="1" ht="10.199999999999999"/>
    <row r="574" s="142" customFormat="1" ht="10.199999999999999"/>
    <row r="575" s="142" customFormat="1" ht="10.199999999999999"/>
    <row r="576" s="142" customFormat="1" ht="10.199999999999999"/>
    <row r="577" s="142" customFormat="1" ht="10.199999999999999"/>
    <row r="578" s="142" customFormat="1" ht="10.199999999999999"/>
    <row r="579" s="142" customFormat="1" ht="10.199999999999999"/>
    <row r="580" s="142" customFormat="1" ht="10.199999999999999"/>
    <row r="581" s="142" customFormat="1" ht="10.199999999999999"/>
    <row r="582" s="142" customFormat="1" ht="10.199999999999999"/>
    <row r="583" s="142" customFormat="1" ht="10.199999999999999"/>
    <row r="584" s="142" customFormat="1" ht="10.199999999999999"/>
    <row r="585" s="142" customFormat="1" ht="10.199999999999999"/>
    <row r="586" s="142" customFormat="1" ht="10.199999999999999"/>
    <row r="587" s="142" customFormat="1" ht="10.199999999999999"/>
    <row r="588" s="142" customFormat="1" ht="10.199999999999999"/>
    <row r="589" s="142" customFormat="1" ht="10.199999999999999"/>
    <row r="590" s="142" customFormat="1" ht="10.199999999999999"/>
    <row r="591" s="142" customFormat="1" ht="10.199999999999999"/>
    <row r="592" s="142" customFormat="1" ht="10.199999999999999"/>
    <row r="593" s="142" customFormat="1" ht="10.199999999999999"/>
    <row r="594" s="142" customFormat="1" ht="10.199999999999999"/>
    <row r="595" s="142" customFormat="1" ht="10.199999999999999"/>
    <row r="596" s="142" customFormat="1" ht="10.199999999999999"/>
    <row r="597" s="142" customFormat="1" ht="10.199999999999999"/>
    <row r="598" s="142" customFormat="1" ht="10.199999999999999"/>
    <row r="599" s="142" customFormat="1" ht="10.199999999999999"/>
    <row r="600" s="142" customFormat="1" ht="10.199999999999999"/>
    <row r="601" s="142" customFormat="1" ht="10.199999999999999"/>
    <row r="602" s="142" customFormat="1" ht="10.199999999999999"/>
    <row r="603" s="142" customFormat="1" ht="10.199999999999999"/>
    <row r="604" s="142" customFormat="1" ht="10.199999999999999"/>
    <row r="605" s="142" customFormat="1" ht="10.199999999999999"/>
    <row r="606" s="142" customFormat="1" ht="10.199999999999999"/>
    <row r="607" s="142" customFormat="1" ht="10.199999999999999"/>
    <row r="608" s="142" customFormat="1" ht="10.199999999999999"/>
    <row r="609" s="142" customFormat="1" ht="10.199999999999999"/>
    <row r="610" s="142" customFormat="1" ht="10.199999999999999"/>
    <row r="611" s="142" customFormat="1" ht="10.199999999999999"/>
    <row r="612" s="142" customFormat="1" ht="10.199999999999999"/>
    <row r="613" s="142" customFormat="1" ht="10.199999999999999"/>
    <row r="614" s="142" customFormat="1" ht="10.199999999999999"/>
    <row r="615" s="142" customFormat="1" ht="10.199999999999999"/>
    <row r="616" s="142" customFormat="1" ht="10.199999999999999"/>
    <row r="617" s="142" customFormat="1" ht="10.199999999999999"/>
    <row r="618" s="142" customFormat="1" ht="10.199999999999999"/>
    <row r="619" s="142" customFormat="1" ht="10.199999999999999"/>
    <row r="620" s="142" customFormat="1" ht="10.199999999999999"/>
    <row r="621" s="142" customFormat="1" ht="10.199999999999999"/>
    <row r="622" s="142" customFormat="1" ht="10.199999999999999"/>
    <row r="623" s="142" customFormat="1" ht="10.199999999999999"/>
    <row r="624" s="142" customFormat="1" ht="10.199999999999999"/>
    <row r="625" s="142" customFormat="1" ht="10.199999999999999"/>
    <row r="626" s="142" customFormat="1" ht="10.199999999999999"/>
    <row r="627" s="142" customFormat="1" ht="10.199999999999999"/>
    <row r="628" s="142" customFormat="1" ht="10.199999999999999"/>
    <row r="629" s="142" customFormat="1" ht="10.199999999999999"/>
    <row r="630" s="142" customFormat="1" ht="10.199999999999999"/>
    <row r="631" s="142" customFormat="1" ht="10.199999999999999"/>
    <row r="632" s="142" customFormat="1" ht="10.199999999999999"/>
    <row r="633" s="142" customFormat="1" ht="10.199999999999999"/>
    <row r="634" s="142" customFormat="1" ht="10.199999999999999"/>
    <row r="635" s="142" customFormat="1" ht="10.199999999999999"/>
    <row r="636" s="142" customFormat="1" ht="10.199999999999999"/>
    <row r="637" s="142" customFormat="1" ht="10.199999999999999"/>
    <row r="638" s="142" customFormat="1" ht="10.199999999999999"/>
    <row r="639" s="142" customFormat="1" ht="10.199999999999999"/>
    <row r="640" s="142" customFormat="1" ht="10.199999999999999"/>
    <row r="641" s="142" customFormat="1" ht="10.199999999999999"/>
    <row r="642" s="142" customFormat="1" ht="10.199999999999999"/>
    <row r="643" s="142" customFormat="1" ht="10.199999999999999"/>
    <row r="644" s="142" customFormat="1" ht="10.199999999999999"/>
    <row r="645" s="142" customFormat="1" ht="10.199999999999999"/>
    <row r="646" s="142" customFormat="1" ht="10.199999999999999"/>
    <row r="647" s="142" customFormat="1" ht="10.199999999999999"/>
    <row r="648" s="142" customFormat="1" ht="10.199999999999999"/>
    <row r="649" s="142" customFormat="1" ht="10.199999999999999"/>
    <row r="650" s="142" customFormat="1" ht="10.199999999999999"/>
    <row r="651" s="142" customFormat="1" ht="10.199999999999999"/>
    <row r="652" s="142" customFormat="1" ht="10.199999999999999"/>
    <row r="653" s="142" customFormat="1" ht="10.199999999999999"/>
    <row r="654" s="142" customFormat="1" ht="10.199999999999999"/>
    <row r="655" s="142" customFormat="1" ht="10.199999999999999"/>
    <row r="656" s="142" customFormat="1" ht="10.199999999999999"/>
    <row r="657" s="142" customFormat="1" ht="10.199999999999999"/>
    <row r="658" s="142" customFormat="1" ht="10.199999999999999"/>
    <row r="659" s="142" customFormat="1" ht="10.199999999999999"/>
    <row r="660" s="142" customFormat="1" ht="10.199999999999999"/>
    <row r="661" s="142" customFormat="1" ht="10.199999999999999"/>
    <row r="662" s="142" customFormat="1" ht="10.199999999999999"/>
    <row r="663" s="142" customFormat="1" ht="10.199999999999999"/>
    <row r="664" s="142" customFormat="1" ht="10.199999999999999"/>
    <row r="665" s="142" customFormat="1" ht="10.199999999999999"/>
    <row r="666" s="142" customFormat="1" ht="10.199999999999999"/>
    <row r="667" s="142" customFormat="1" ht="10.199999999999999"/>
    <row r="668" s="142" customFormat="1" ht="10.199999999999999"/>
    <row r="669" s="142" customFormat="1" ht="10.199999999999999"/>
    <row r="670" s="142" customFormat="1" ht="10.199999999999999"/>
    <row r="671" s="142" customFormat="1" ht="10.199999999999999"/>
    <row r="672" s="142" customFormat="1" ht="10.199999999999999"/>
    <row r="673" s="142" customFormat="1" ht="10.199999999999999"/>
    <row r="674" s="142" customFormat="1" ht="10.199999999999999"/>
    <row r="675" s="142" customFormat="1" ht="10.199999999999999"/>
    <row r="676" s="142" customFormat="1" ht="10.199999999999999"/>
    <row r="677" s="142" customFormat="1" ht="10.199999999999999"/>
    <row r="678" s="142" customFormat="1" ht="10.199999999999999"/>
    <row r="679" s="142" customFormat="1" ht="10.199999999999999"/>
    <row r="680" s="142" customFormat="1" ht="10.199999999999999"/>
    <row r="681" s="142" customFormat="1" ht="10.199999999999999"/>
    <row r="682" s="142" customFormat="1" ht="10.199999999999999"/>
    <row r="683" s="142" customFormat="1" ht="10.199999999999999"/>
    <row r="684" s="142" customFormat="1" ht="10.199999999999999"/>
    <row r="685" s="142" customFormat="1" ht="10.199999999999999"/>
    <row r="686" s="142" customFormat="1" ht="10.199999999999999"/>
    <row r="687" s="142" customFormat="1" ht="10.199999999999999"/>
    <row r="688" s="142" customFormat="1" ht="10.199999999999999"/>
    <row r="689" s="142" customFormat="1" ht="10.199999999999999"/>
    <row r="690" s="142" customFormat="1" ht="10.199999999999999"/>
    <row r="691" s="142" customFormat="1" ht="10.199999999999999"/>
    <row r="692" s="142" customFormat="1" ht="10.199999999999999"/>
    <row r="693" s="142" customFormat="1" ht="10.199999999999999"/>
    <row r="694" s="142" customFormat="1" ht="10.199999999999999"/>
    <row r="695" s="142" customFormat="1" ht="10.199999999999999"/>
    <row r="696" s="142" customFormat="1" ht="10.199999999999999"/>
    <row r="697" s="142" customFormat="1" ht="10.199999999999999"/>
    <row r="698" s="142" customFormat="1" ht="10.199999999999999"/>
    <row r="699" s="142" customFormat="1" ht="10.199999999999999"/>
    <row r="700" s="142" customFormat="1" ht="10.199999999999999"/>
    <row r="701" s="142" customFormat="1" ht="10.199999999999999"/>
    <row r="702" s="142" customFormat="1" ht="10.199999999999999"/>
    <row r="703" s="142" customFormat="1" ht="10.199999999999999"/>
    <row r="704" s="142" customFormat="1" ht="10.199999999999999"/>
    <row r="705" s="142" customFormat="1" ht="10.199999999999999"/>
    <row r="706" s="142" customFormat="1" ht="10.199999999999999"/>
    <row r="707" s="142" customFormat="1" ht="10.199999999999999"/>
    <row r="708" s="142" customFormat="1" ht="10.199999999999999"/>
    <row r="709" s="142" customFormat="1" ht="10.199999999999999"/>
    <row r="710" s="142" customFormat="1" ht="10.199999999999999"/>
    <row r="711" s="142" customFormat="1" ht="10.199999999999999"/>
    <row r="712" s="142" customFormat="1" ht="10.199999999999999"/>
    <row r="713" s="142" customFormat="1" ht="10.199999999999999"/>
    <row r="714" s="142" customFormat="1" ht="10.199999999999999"/>
    <row r="715" s="142" customFormat="1" ht="10.199999999999999"/>
    <row r="716" s="142" customFormat="1" ht="10.199999999999999"/>
    <row r="717" s="142" customFormat="1" ht="10.199999999999999"/>
    <row r="718" s="142" customFormat="1" ht="10.199999999999999"/>
    <row r="719" s="142" customFormat="1" ht="10.199999999999999"/>
    <row r="720" s="142" customFormat="1" ht="10.199999999999999"/>
    <row r="721" s="142" customFormat="1" ht="10.199999999999999"/>
    <row r="722" s="142" customFormat="1" ht="10.199999999999999"/>
    <row r="723" s="142" customFormat="1" ht="10.199999999999999"/>
    <row r="724" s="142" customFormat="1" ht="10.199999999999999"/>
    <row r="725" s="142" customFormat="1" ht="10.199999999999999"/>
    <row r="726" s="142" customFormat="1" ht="10.199999999999999"/>
    <row r="727" s="142" customFormat="1" ht="10.199999999999999"/>
    <row r="728" s="142" customFormat="1" ht="10.199999999999999"/>
    <row r="729" s="142" customFormat="1" ht="10.199999999999999"/>
    <row r="730" s="142" customFormat="1" ht="10.199999999999999"/>
    <row r="731" s="142" customFormat="1" ht="10.199999999999999"/>
    <row r="732" s="142" customFormat="1" ht="10.199999999999999"/>
    <row r="733" s="142" customFormat="1" ht="10.199999999999999"/>
    <row r="734" s="142" customFormat="1" ht="10.199999999999999"/>
    <row r="735" s="142" customFormat="1" ht="10.199999999999999"/>
    <row r="736" s="142" customFormat="1" ht="10.199999999999999"/>
    <row r="737" s="142" customFormat="1" ht="10.199999999999999"/>
    <row r="738" s="142" customFormat="1" ht="10.199999999999999"/>
    <row r="739" s="142" customFormat="1" ht="10.199999999999999"/>
    <row r="740" s="142" customFormat="1" ht="10.199999999999999"/>
    <row r="741" s="142" customFormat="1" ht="10.199999999999999"/>
    <row r="742" s="142" customFormat="1" ht="10.199999999999999"/>
    <row r="743" s="142" customFormat="1" ht="10.199999999999999"/>
    <row r="744" s="142" customFormat="1" ht="10.199999999999999"/>
    <row r="745" s="142" customFormat="1" ht="10.199999999999999"/>
    <row r="746" s="142" customFormat="1" ht="10.199999999999999"/>
    <row r="747" s="142" customFormat="1" ht="10.199999999999999"/>
    <row r="748" s="142" customFormat="1" ht="10.199999999999999"/>
    <row r="749" s="142" customFormat="1" ht="10.199999999999999"/>
    <row r="750" s="142" customFormat="1" ht="10.199999999999999"/>
    <row r="751" s="142" customFormat="1" ht="10.199999999999999"/>
    <row r="752" s="142" customFormat="1" ht="10.199999999999999"/>
    <row r="753" s="142" customFormat="1" ht="10.199999999999999"/>
    <row r="754" s="142" customFormat="1" ht="10.199999999999999"/>
    <row r="755" s="142" customFormat="1" ht="10.199999999999999"/>
    <row r="756" s="142" customFormat="1" ht="10.199999999999999"/>
    <row r="757" s="142" customFormat="1" ht="10.199999999999999"/>
    <row r="758" s="142" customFormat="1" ht="10.199999999999999"/>
    <row r="759" s="142" customFormat="1" ht="10.199999999999999"/>
    <row r="760" s="142" customFormat="1" ht="10.199999999999999"/>
    <row r="761" s="142" customFormat="1" ht="10.199999999999999"/>
    <row r="762" s="142" customFormat="1" ht="10.199999999999999"/>
    <row r="763" s="142" customFormat="1" ht="10.199999999999999"/>
    <row r="764" s="142" customFormat="1" ht="10.199999999999999"/>
    <row r="765" s="142" customFormat="1" ht="10.199999999999999"/>
    <row r="766" s="142" customFormat="1" ht="10.199999999999999"/>
    <row r="767" s="142" customFormat="1" ht="10.199999999999999"/>
    <row r="768" s="142" customFormat="1" ht="10.199999999999999"/>
    <row r="769" s="142" customFormat="1" ht="10.199999999999999"/>
    <row r="770" s="142" customFormat="1" ht="10.199999999999999"/>
    <row r="771" s="142" customFormat="1" ht="10.199999999999999"/>
    <row r="772" s="142" customFormat="1" ht="10.199999999999999"/>
    <row r="773" s="142" customFormat="1" ht="10.199999999999999"/>
    <row r="774" s="142" customFormat="1" ht="10.199999999999999"/>
    <row r="775" s="142" customFormat="1" ht="10.199999999999999"/>
    <row r="776" s="142" customFormat="1" ht="10.199999999999999"/>
    <row r="777" s="142" customFormat="1" ht="10.199999999999999"/>
    <row r="778" s="142" customFormat="1" ht="10.199999999999999"/>
    <row r="779" s="142" customFormat="1" ht="10.199999999999999"/>
    <row r="780" s="142" customFormat="1" ht="10.199999999999999"/>
    <row r="781" s="142" customFormat="1" ht="10.199999999999999"/>
    <row r="782" s="142" customFormat="1" ht="10.199999999999999"/>
    <row r="783" s="142" customFormat="1" ht="10.199999999999999"/>
    <row r="784" s="142" customFormat="1" ht="10.199999999999999"/>
    <row r="785" s="142" customFormat="1" ht="10.199999999999999"/>
    <row r="786" s="142" customFormat="1" ht="10.199999999999999"/>
    <row r="787" s="142" customFormat="1" ht="10.199999999999999"/>
    <row r="788" s="142" customFormat="1" ht="10.199999999999999"/>
    <row r="789" s="142" customFormat="1" ht="10.199999999999999"/>
    <row r="790" s="142" customFormat="1" ht="10.199999999999999"/>
    <row r="791" s="142" customFormat="1" ht="10.199999999999999"/>
    <row r="792" s="142" customFormat="1" ht="10.199999999999999"/>
    <row r="793" s="142" customFormat="1" ht="10.199999999999999"/>
    <row r="794" s="142" customFormat="1" ht="10.199999999999999"/>
    <row r="795" s="142" customFormat="1" ht="10.199999999999999"/>
    <row r="796" s="142" customFormat="1" ht="10.199999999999999"/>
    <row r="797" s="142" customFormat="1" ht="10.199999999999999"/>
    <row r="798" s="142" customFormat="1" ht="10.199999999999999"/>
    <row r="799" s="142" customFormat="1" ht="10.199999999999999"/>
    <row r="800" s="142" customFormat="1" ht="10.199999999999999"/>
    <row r="801" s="142" customFormat="1" ht="10.199999999999999"/>
    <row r="802" s="142" customFormat="1" ht="10.199999999999999"/>
    <row r="803" s="142" customFormat="1" ht="10.199999999999999"/>
    <row r="804" s="142" customFormat="1" ht="10.199999999999999"/>
    <row r="805" s="142" customFormat="1" ht="10.199999999999999"/>
    <row r="806" s="142" customFormat="1" ht="10.199999999999999"/>
    <row r="807" s="142" customFormat="1" ht="10.199999999999999"/>
    <row r="808" s="142" customFormat="1" ht="10.199999999999999"/>
    <row r="809" s="142" customFormat="1" ht="10.199999999999999"/>
    <row r="810" s="142" customFormat="1" ht="10.199999999999999"/>
    <row r="811" s="142" customFormat="1" ht="10.199999999999999"/>
    <row r="812" s="142" customFormat="1" ht="10.199999999999999"/>
    <row r="813" s="142" customFormat="1" ht="10.199999999999999"/>
    <row r="814" s="142" customFormat="1" ht="10.199999999999999"/>
    <row r="815" s="142" customFormat="1" ht="10.199999999999999"/>
    <row r="816" s="142" customFormat="1" ht="10.199999999999999"/>
    <row r="817" s="142" customFormat="1" ht="10.199999999999999"/>
    <row r="818" s="142" customFormat="1" ht="10.199999999999999"/>
    <row r="819" s="142" customFormat="1" ht="10.199999999999999"/>
    <row r="820" s="142" customFormat="1" ht="10.199999999999999"/>
    <row r="821" s="142" customFormat="1" ht="10.199999999999999"/>
    <row r="822" s="142" customFormat="1" ht="10.199999999999999"/>
    <row r="823" s="142" customFormat="1" ht="10.199999999999999"/>
    <row r="824" s="142" customFormat="1" ht="10.199999999999999"/>
    <row r="825" s="142" customFormat="1" ht="10.199999999999999"/>
    <row r="826" s="142" customFormat="1" ht="10.199999999999999"/>
    <row r="827" s="142" customFormat="1" ht="10.199999999999999"/>
    <row r="828" s="142" customFormat="1" ht="10.199999999999999"/>
    <row r="829" s="142" customFormat="1" ht="10.199999999999999"/>
    <row r="830" s="142" customFormat="1" ht="10.199999999999999"/>
    <row r="831" s="142" customFormat="1" ht="10.199999999999999"/>
    <row r="832" s="142" customFormat="1" ht="10.199999999999999"/>
    <row r="833" s="142" customFormat="1" ht="10.199999999999999"/>
    <row r="834" s="142" customFormat="1" ht="10.199999999999999"/>
    <row r="835" s="142" customFormat="1" ht="10.199999999999999"/>
    <row r="836" s="142" customFormat="1" ht="10.199999999999999"/>
    <row r="837" s="142" customFormat="1" ht="10.199999999999999"/>
    <row r="838" s="142" customFormat="1" ht="10.199999999999999"/>
    <row r="839" s="142" customFormat="1" ht="10.199999999999999"/>
    <row r="840" s="142" customFormat="1" ht="10.199999999999999"/>
    <row r="841" s="142" customFormat="1" ht="10.199999999999999"/>
    <row r="842" s="142" customFormat="1" ht="10.199999999999999"/>
    <row r="843" s="142" customFormat="1" ht="10.199999999999999"/>
    <row r="844" s="142" customFormat="1" ht="10.199999999999999"/>
    <row r="845" s="142" customFormat="1" ht="10.199999999999999"/>
    <row r="846" s="142" customFormat="1" ht="10.199999999999999"/>
    <row r="847" s="142" customFormat="1" ht="10.199999999999999"/>
    <row r="848" s="142" customFormat="1" ht="10.199999999999999"/>
    <row r="849" s="142" customFormat="1" ht="10.199999999999999"/>
    <row r="850" s="142" customFormat="1" ht="10.199999999999999"/>
    <row r="851" s="142" customFormat="1" ht="10.199999999999999"/>
    <row r="852" s="142" customFormat="1" ht="10.199999999999999"/>
    <row r="853" s="142" customFormat="1" ht="10.199999999999999"/>
    <row r="854" s="142" customFormat="1" ht="10.199999999999999"/>
    <row r="855" s="142" customFormat="1" ht="10.199999999999999"/>
    <row r="856" s="142" customFormat="1" ht="10.199999999999999"/>
    <row r="857" s="142" customFormat="1" ht="10.199999999999999"/>
    <row r="858" s="142" customFormat="1" ht="10.199999999999999"/>
    <row r="859" s="142" customFormat="1" ht="10.199999999999999"/>
    <row r="860" s="142" customFormat="1" ht="10.199999999999999"/>
    <row r="861" s="142" customFormat="1" ht="10.199999999999999"/>
    <row r="862" s="142" customFormat="1" ht="10.199999999999999"/>
    <row r="863" s="142" customFormat="1" ht="10.199999999999999"/>
    <row r="864" s="142" customFormat="1" ht="10.199999999999999"/>
    <row r="865" s="142" customFormat="1" ht="10.199999999999999"/>
    <row r="866" s="142" customFormat="1" ht="10.199999999999999"/>
    <row r="867" s="142" customFormat="1" ht="10.199999999999999"/>
    <row r="868" s="142" customFormat="1" ht="10.199999999999999"/>
    <row r="869" s="142" customFormat="1" ht="10.199999999999999"/>
    <row r="870" s="142" customFormat="1" ht="10.199999999999999"/>
    <row r="871" s="142" customFormat="1" ht="10.199999999999999"/>
    <row r="872" s="142" customFormat="1" ht="10.199999999999999"/>
    <row r="873" s="142" customFormat="1" ht="10.199999999999999"/>
    <row r="874" s="142" customFormat="1" ht="10.199999999999999"/>
    <row r="875" s="142" customFormat="1" ht="10.199999999999999"/>
    <row r="876" s="142" customFormat="1" ht="10.199999999999999"/>
    <row r="877" s="142" customFormat="1" ht="10.199999999999999"/>
    <row r="878" s="142" customFormat="1" ht="10.199999999999999"/>
    <row r="879" s="142" customFormat="1" ht="10.199999999999999"/>
    <row r="880" s="142" customFormat="1" ht="10.199999999999999"/>
    <row r="881" s="142" customFormat="1" ht="10.199999999999999"/>
    <row r="882" s="142" customFormat="1" ht="10.199999999999999"/>
    <row r="883" s="142" customFormat="1" ht="10.199999999999999"/>
    <row r="884" s="142" customFormat="1" ht="10.199999999999999"/>
    <row r="885" s="142" customFormat="1" ht="10.199999999999999"/>
    <row r="886" s="142" customFormat="1" ht="10.199999999999999"/>
    <row r="887" s="142" customFormat="1" ht="10.199999999999999"/>
    <row r="888" s="142" customFormat="1" ht="10.199999999999999"/>
    <row r="889" s="142" customFormat="1" ht="10.199999999999999"/>
    <row r="890" s="142" customFormat="1" ht="10.199999999999999"/>
    <row r="891" s="142" customFormat="1" ht="10.199999999999999"/>
    <row r="892" s="142" customFormat="1" ht="10.199999999999999"/>
    <row r="893" s="142" customFormat="1" ht="10.199999999999999"/>
    <row r="894" s="142" customFormat="1" ht="10.199999999999999"/>
    <row r="895" s="142" customFormat="1" ht="10.199999999999999"/>
    <row r="896" s="142" customFormat="1" ht="10.199999999999999"/>
    <row r="897" s="142" customFormat="1" ht="10.199999999999999"/>
    <row r="898" s="142" customFormat="1" ht="10.199999999999999"/>
    <row r="899" s="142" customFormat="1" ht="10.199999999999999"/>
    <row r="900" s="142" customFormat="1" ht="10.199999999999999"/>
    <row r="901" s="142" customFormat="1" ht="10.199999999999999"/>
    <row r="902" s="142" customFormat="1" ht="10.199999999999999"/>
    <row r="903" s="142" customFormat="1" ht="10.199999999999999"/>
    <row r="904" s="142" customFormat="1" ht="10.199999999999999"/>
    <row r="905" s="142" customFormat="1" ht="10.199999999999999"/>
    <row r="906" s="142" customFormat="1" ht="10.199999999999999"/>
    <row r="907" s="142" customFormat="1" ht="10.199999999999999"/>
    <row r="908" s="142" customFormat="1" ht="10.199999999999999"/>
    <row r="909" s="142" customFormat="1" ht="10.199999999999999"/>
    <row r="910" s="142" customFormat="1" ht="10.199999999999999"/>
    <row r="911" s="142" customFormat="1" ht="10.199999999999999"/>
    <row r="912" s="142" customFormat="1" ht="10.199999999999999"/>
    <row r="913" s="142" customFormat="1" ht="10.199999999999999"/>
    <row r="914" s="142" customFormat="1" ht="10.199999999999999"/>
    <row r="915" s="142" customFormat="1" ht="10.199999999999999"/>
    <row r="916" s="142" customFormat="1" ht="10.199999999999999"/>
    <row r="917" s="142" customFormat="1" ht="10.199999999999999"/>
    <row r="918" s="142" customFormat="1" ht="10.199999999999999"/>
    <row r="919" s="142" customFormat="1" ht="10.199999999999999"/>
    <row r="920" s="142" customFormat="1" ht="10.199999999999999"/>
    <row r="921" s="142" customFormat="1" ht="10.199999999999999"/>
    <row r="922" s="142" customFormat="1" ht="10.199999999999999"/>
    <row r="923" s="142" customFormat="1" ht="10.199999999999999"/>
    <row r="924" s="142" customFormat="1" ht="10.199999999999999"/>
    <row r="925" s="142" customFormat="1" ht="10.199999999999999"/>
    <row r="926" s="142" customFormat="1" ht="10.199999999999999"/>
    <row r="927" s="142" customFormat="1" ht="10.199999999999999"/>
    <row r="928" s="142" customFormat="1" ht="10.199999999999999"/>
    <row r="929" s="142" customFormat="1" ht="10.199999999999999"/>
    <row r="930" s="142" customFormat="1" ht="10.199999999999999"/>
    <row r="931" s="142" customFormat="1" ht="10.199999999999999"/>
    <row r="932" s="142" customFormat="1" ht="10.199999999999999"/>
    <row r="933" s="142" customFormat="1" ht="10.199999999999999"/>
    <row r="934" s="142" customFormat="1" ht="10.199999999999999"/>
    <row r="935" s="142" customFormat="1" ht="10.199999999999999"/>
    <row r="936" s="142" customFormat="1" ht="10.199999999999999"/>
    <row r="937" s="142" customFormat="1" ht="10.199999999999999"/>
    <row r="938" s="142" customFormat="1" ht="10.199999999999999"/>
    <row r="939" s="142" customFormat="1" ht="10.199999999999999"/>
    <row r="940" s="142" customFormat="1" ht="10.199999999999999"/>
    <row r="941" s="142" customFormat="1" ht="10.199999999999999"/>
    <row r="942" s="142" customFormat="1" ht="10.199999999999999"/>
    <row r="943" s="142" customFormat="1" ht="10.199999999999999"/>
    <row r="944" s="142" customFormat="1" ht="10.199999999999999"/>
    <row r="945" s="142" customFormat="1" ht="10.199999999999999"/>
    <row r="946" s="142" customFormat="1" ht="10.199999999999999"/>
    <row r="947" s="142" customFormat="1" ht="10.199999999999999"/>
    <row r="948" s="142" customFormat="1" ht="10.199999999999999"/>
    <row r="949" s="142" customFormat="1" ht="10.199999999999999"/>
    <row r="950" s="142" customFormat="1" ht="10.199999999999999"/>
    <row r="951" s="142" customFormat="1" ht="10.199999999999999"/>
    <row r="952" s="142" customFormat="1" ht="10.199999999999999"/>
    <row r="953" s="142" customFormat="1" ht="10.199999999999999"/>
    <row r="954" s="142" customFormat="1" ht="10.199999999999999"/>
    <row r="955" s="142" customFormat="1" ht="10.199999999999999"/>
    <row r="956" s="142" customFormat="1" ht="10.199999999999999"/>
    <row r="957" s="142" customFormat="1" ht="10.199999999999999"/>
    <row r="958" s="142" customFormat="1" ht="10.199999999999999"/>
    <row r="959" s="142" customFormat="1" ht="10.199999999999999"/>
    <row r="960" s="142" customFormat="1" ht="10.199999999999999"/>
    <row r="961" s="142" customFormat="1" ht="10.199999999999999"/>
    <row r="962" s="142" customFormat="1" ht="10.199999999999999"/>
    <row r="963" s="142" customFormat="1" ht="10.199999999999999"/>
    <row r="964" s="142" customFormat="1" ht="10.199999999999999"/>
    <row r="965" s="142" customFormat="1" ht="10.199999999999999"/>
    <row r="966" s="142" customFormat="1" ht="10.199999999999999"/>
    <row r="967" s="142" customFormat="1" ht="10.199999999999999"/>
    <row r="968" s="142" customFormat="1" ht="10.199999999999999"/>
    <row r="969" s="142" customFormat="1" ht="10.199999999999999"/>
    <row r="970" s="142" customFormat="1" ht="10.199999999999999"/>
    <row r="971" s="142" customFormat="1" ht="10.199999999999999"/>
    <row r="972" s="142" customFormat="1" ht="10.199999999999999"/>
    <row r="973" s="142" customFormat="1" ht="10.199999999999999"/>
    <row r="974" s="142" customFormat="1" ht="10.199999999999999"/>
    <row r="975" s="142" customFormat="1" ht="10.199999999999999"/>
    <row r="976" s="142" customFormat="1" ht="10.199999999999999"/>
    <row r="977" s="142" customFormat="1" ht="10.199999999999999"/>
    <row r="978" s="142" customFormat="1" ht="10.199999999999999"/>
    <row r="979" s="142" customFormat="1" ht="10.199999999999999"/>
    <row r="980" s="142" customFormat="1" ht="10.199999999999999"/>
    <row r="981" s="142" customFormat="1" ht="10.199999999999999"/>
    <row r="982" s="142" customFormat="1" ht="10.199999999999999"/>
    <row r="983" s="142" customFormat="1" ht="10.199999999999999"/>
    <row r="984" s="142" customFormat="1" ht="10.199999999999999"/>
    <row r="985" s="142" customFormat="1" ht="10.199999999999999"/>
    <row r="986" s="142" customFormat="1" ht="10.199999999999999"/>
    <row r="987" s="142" customFormat="1" ht="10.199999999999999"/>
    <row r="988" s="142" customFormat="1" ht="10.199999999999999"/>
    <row r="989" s="142" customFormat="1" ht="10.199999999999999"/>
    <row r="990" s="142" customFormat="1" ht="10.199999999999999"/>
    <row r="991" s="142" customFormat="1" ht="10.199999999999999"/>
    <row r="992" s="142" customFormat="1" ht="10.199999999999999"/>
    <row r="993" s="142" customFormat="1" ht="10.199999999999999"/>
    <row r="994" s="142" customFormat="1" ht="10.199999999999999"/>
    <row r="995" s="142" customFormat="1" ht="10.199999999999999"/>
    <row r="996" s="142" customFormat="1" ht="10.199999999999999"/>
    <row r="997" s="142" customFormat="1" ht="10.199999999999999"/>
    <row r="998" s="142" customFormat="1" ht="10.199999999999999"/>
    <row r="999" s="142" customFormat="1" ht="10.199999999999999"/>
    <row r="1000" s="142" customFormat="1" ht="10.199999999999999"/>
    <row r="1001" s="142" customFormat="1" ht="10.199999999999999"/>
    <row r="1002" s="142" customFormat="1" ht="10.199999999999999"/>
    <row r="1003" s="142" customFormat="1" ht="10.199999999999999"/>
    <row r="1004" s="142" customFormat="1" ht="10.199999999999999"/>
    <row r="1005" s="142" customFormat="1" ht="10.199999999999999"/>
    <row r="1006" s="142" customFormat="1" ht="10.199999999999999"/>
    <row r="1007" s="142" customFormat="1" ht="10.199999999999999"/>
    <row r="1008" s="142" customFormat="1" ht="10.199999999999999"/>
    <row r="1009" s="142" customFormat="1" ht="10.199999999999999"/>
    <row r="1010" s="142" customFormat="1" ht="10.199999999999999"/>
    <row r="1011" s="142" customFormat="1" ht="10.199999999999999"/>
    <row r="1012" s="142" customFormat="1" ht="10.199999999999999"/>
    <row r="1013" s="142" customFormat="1" ht="10.199999999999999"/>
    <row r="1014" s="142" customFormat="1" ht="10.199999999999999"/>
    <row r="1015" s="142" customFormat="1" ht="10.199999999999999"/>
    <row r="1016" s="142" customFormat="1" ht="10.199999999999999"/>
    <row r="1017" s="142" customFormat="1" ht="10.199999999999999"/>
    <row r="1018" s="142" customFormat="1" ht="10.199999999999999"/>
    <row r="1019" s="142" customFormat="1" ht="10.199999999999999"/>
    <row r="1020" s="142" customFormat="1" ht="10.199999999999999"/>
    <row r="1021" s="142" customFormat="1" ht="10.199999999999999"/>
    <row r="1022" s="142" customFormat="1" ht="10.199999999999999"/>
    <row r="1023" s="142" customFormat="1" ht="10.199999999999999"/>
    <row r="1024" s="142" customFormat="1" ht="10.199999999999999"/>
    <row r="1025" s="142" customFormat="1" ht="10.199999999999999"/>
    <row r="1026" s="142" customFormat="1" ht="10.199999999999999"/>
    <row r="1027" s="142" customFormat="1" ht="10.199999999999999"/>
    <row r="1028" s="142" customFormat="1" ht="10.199999999999999"/>
    <row r="1029" s="142" customFormat="1" ht="10.199999999999999"/>
    <row r="1030" s="142" customFormat="1" ht="10.199999999999999"/>
    <row r="1031" s="142" customFormat="1" ht="10.199999999999999"/>
    <row r="1032" s="142" customFormat="1" ht="10.199999999999999"/>
    <row r="1033" s="142" customFormat="1" ht="10.199999999999999"/>
    <row r="1034" s="142" customFormat="1" ht="10.199999999999999"/>
    <row r="1035" s="142" customFormat="1" ht="10.199999999999999"/>
    <row r="1036" s="142" customFormat="1" ht="10.199999999999999"/>
    <row r="1037" s="142" customFormat="1" ht="10.199999999999999"/>
    <row r="1038" s="142" customFormat="1" ht="10.199999999999999"/>
    <row r="1039" s="142" customFormat="1" ht="10.199999999999999"/>
    <row r="1040" s="142" customFormat="1" ht="10.199999999999999"/>
    <row r="1041" s="142" customFormat="1" ht="10.199999999999999"/>
    <row r="1042" s="142" customFormat="1" ht="10.199999999999999"/>
    <row r="1043" s="142" customFormat="1" ht="10.199999999999999"/>
    <row r="1044" s="142" customFormat="1" ht="10.199999999999999"/>
    <row r="1045" s="142" customFormat="1" ht="10.199999999999999"/>
    <row r="1046" s="142" customFormat="1" ht="10.199999999999999"/>
    <row r="1047" s="142" customFormat="1" ht="10.199999999999999"/>
    <row r="1048" s="142" customFormat="1" ht="10.199999999999999"/>
    <row r="1049" s="142" customFormat="1" ht="10.199999999999999"/>
    <row r="1050" s="142" customFormat="1" ht="10.199999999999999"/>
    <row r="1051" s="142" customFormat="1" ht="10.199999999999999"/>
    <row r="1052" s="142" customFormat="1" ht="10.199999999999999"/>
    <row r="1053" s="142" customFormat="1" ht="10.199999999999999"/>
    <row r="1054" s="142" customFormat="1" ht="10.199999999999999"/>
    <row r="1055" s="142" customFormat="1" ht="10.199999999999999"/>
    <row r="1056" s="142" customFormat="1" ht="10.199999999999999"/>
    <row r="1057" spans="1:15" s="142" customFormat="1" ht="10.199999999999999"/>
    <row r="1058" spans="1:15" s="142" customFormat="1" ht="10.199999999999999"/>
    <row r="1059" spans="1:15" s="142" customFormat="1" ht="10.199999999999999"/>
    <row r="1060" spans="1:15">
      <c r="A1060" s="142"/>
      <c r="B1060" s="142"/>
      <c r="C1060" s="142"/>
      <c r="D1060" s="142"/>
      <c r="E1060" s="142"/>
      <c r="F1060" s="142"/>
      <c r="G1060" s="142"/>
      <c r="H1060" s="142"/>
      <c r="I1060" s="142"/>
      <c r="J1060" s="142"/>
      <c r="K1060" s="142"/>
      <c r="L1060" s="142"/>
      <c r="M1060" s="142"/>
      <c r="N1060" s="142"/>
      <c r="O1060" s="142"/>
    </row>
  </sheetData>
  <mergeCells count="1">
    <mergeCell ref="E157:G157"/>
  </mergeCells>
  <printOptions horizontalCentered="1" verticalCentered="1"/>
  <pageMargins left="0.15748031496062992" right="0.15748031496062992" top="0.47244094488188981" bottom="0.19685039370078741" header="0.31496062992125984" footer="0.31496062992125984"/>
  <pageSetup paperSize="9" scale="99" orientation="landscape" horizontalDpi="4294967294" verticalDpi="4294967294" r:id="rId1"/>
  <headerFooter>
    <oddHeader>&amp;L&amp;"-,Pogrubiony"ZP/55/2018&amp;C&amp;"-,Pogrubiony"FORMULARZ ASORTYMENTOWO-CENOWY&amp;R&amp;"-,Pogrubiona kursywa"Załącznik nr 2</oddHeader>
  </headerFooter>
  <rowBreaks count="13" manualBreakCount="13">
    <brk id="11" max="14" man="1"/>
    <brk id="23" max="14" man="1"/>
    <brk id="34" max="14" man="1"/>
    <brk id="45" max="14" man="1"/>
    <brk id="62" max="14" man="1"/>
    <brk id="74" max="14" man="1"/>
    <brk id="85" max="14" man="1"/>
    <brk id="97" max="14" man="1"/>
    <brk id="108" max="14" man="1"/>
    <brk id="120" max="14" man="1"/>
    <brk id="133" max="14" man="1"/>
    <brk id="145" max="14" man="1"/>
    <brk id="15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ZP-55-2018</vt:lpstr>
      <vt:lpstr>'ZP-55-2018'!Obszar_wydruku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2018-07-18T07:46:45Z</cp:lastPrinted>
  <dcterms:created xsi:type="dcterms:W3CDTF">2016-11-14T08:12:35Z</dcterms:created>
  <dcterms:modified xsi:type="dcterms:W3CDTF">2018-07-20T11:13:59Z</dcterms:modified>
</cp:coreProperties>
</file>