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NIESZKA A\59 2019 Kardiochirurgia\"/>
    </mc:Choice>
  </mc:AlternateContent>
  <bookViews>
    <workbookView xWindow="0" yWindow="0" windowWidth="19200" windowHeight="10860" tabRatio="678" activeTab="3"/>
  </bookViews>
  <sheets>
    <sheet name=" Pakiet 19 zast. biol wołowe" sheetId="10" r:id="rId1"/>
    <sheet name="Pakiet 38 wkłady do strzyk auto" sheetId="29" r:id="rId2"/>
    <sheet name="Pakiet 43 końc. noża harmoniczn" sheetId="47" r:id="rId3"/>
    <sheet name="Arkusz1" sheetId="35" r:id="rId4"/>
  </sheets>
  <definedNames>
    <definedName name="_xlnm.Print_Area" localSheetId="0">' Pakiet 19 zast. biol wołowe'!$A$1:$M$23</definedName>
    <definedName name="_xlnm.Print_Area" localSheetId="1">'Pakiet 38 wkłady do strzyk auto'!$A$1:$M$14</definedName>
    <definedName name="_xlnm.Print_Area" localSheetId="2">'Pakiet 43 końc. noża harmoniczn'!$A$1:$M$11</definedName>
  </definedNames>
  <calcPr calcId="162913"/>
</workbook>
</file>

<file path=xl/calcChain.xml><?xml version="1.0" encoding="utf-8"?>
<calcChain xmlns="http://schemas.openxmlformats.org/spreadsheetml/2006/main">
  <c r="H4" i="47" l="1"/>
  <c r="H5" i="47" s="1"/>
  <c r="G4" i="47"/>
  <c r="M4" i="47" l="1"/>
  <c r="M5" i="47" s="1"/>
  <c r="J4" i="47"/>
  <c r="J5" i="47" s="1"/>
  <c r="G5" i="29" l="1"/>
  <c r="M5" i="29" s="1"/>
  <c r="H5" i="29"/>
  <c r="J5" i="29" s="1"/>
  <c r="G6" i="29"/>
  <c r="M6" i="29" s="1"/>
  <c r="H6" i="29"/>
  <c r="J6" i="29" s="1"/>
  <c r="G4" i="29"/>
  <c r="M4" i="29" s="1"/>
  <c r="H4" i="29"/>
  <c r="J4" i="29" s="1"/>
  <c r="G4" i="10"/>
  <c r="M4" i="10" s="1"/>
  <c r="H4" i="10"/>
  <c r="M7" i="29" l="1"/>
  <c r="J4" i="10"/>
  <c r="J5" i="10" s="1"/>
  <c r="J7" i="29"/>
  <c r="H7" i="29"/>
  <c r="H5" i="10"/>
  <c r="M5" i="10" l="1"/>
</calcChain>
</file>

<file path=xl/sharedStrings.xml><?xml version="1.0" encoding="utf-8"?>
<sst xmlns="http://schemas.openxmlformats.org/spreadsheetml/2006/main" count="125" uniqueCount="52">
  <si>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</si>
  <si>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</si>
  <si>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</si>
  <si>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</si>
  <si>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Parametr oferowany TAK/NIE/Podać</t>
  </si>
  <si>
    <t>Parametr wymagany</t>
  </si>
  <si>
    <t>Parametry graniczne</t>
  </si>
  <si>
    <t>Lp.</t>
  </si>
  <si>
    <t xml:space="preserve">* w przypadku większej ilości kodów spełniających warunki należy dołączyć listę kodów na dodatkowej stronie 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</si>
  <si>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</si>
  <si>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</si>
  <si>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</si>
  <si>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</si>
  <si>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</si>
  <si>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</si>
  <si>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</si>
  <si>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</si>
  <si>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</si>
  <si>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</si>
  <si>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</si>
  <si>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</si>
  <si>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Wartość brutto (PLN)</t>
  </si>
  <si>
    <t>VAT [%]</t>
  </si>
  <si>
    <t>Wartość netto (PLN)</t>
  </si>
  <si>
    <t>Cena jedn. brutto (PLN)</t>
  </si>
  <si>
    <t>Cena jedn. netto (PLN)</t>
  </si>
  <si>
    <t>Jedn. miary</t>
  </si>
  <si>
    <t>Ilość</t>
  </si>
  <si>
    <t>Dokładna nazwa przedmiotu zamówienia</t>
  </si>
  <si>
    <t>konstrukcja holdera zabezpieczająca przed zaczepieniem się szwu o spojenia komisur zastawki podczas implantacji</t>
  </si>
  <si>
    <t>zastawka zbudowana z trzech niezależnych płatków o jednakowej grubości i jednorodności tkanki, zapewniających maksymalizację pola otwarcia i optyymalizację warunków hemodynamicznych</t>
  </si>
  <si>
    <t>stent zastawki metalowy, elastyczny z pamięcią kształtu</t>
  </si>
  <si>
    <t>termin ważności min.3 lata od daty dostawy</t>
  </si>
  <si>
    <t>Wykonawca w ramach zaoferowanej ceny za pakiet zapewnia dostarczenie (bez dodatkowych opłat) w ciagu trwania umowy na wniosek zamawiającego: rękojeść wielokrotnego użytku 12 sztuk oraz 6 kpl. miarek</t>
  </si>
  <si>
    <t>udokumentowana wolność od eksplantacji zastawki po 20 latach z powodu uszkodzeń strukturalnych</t>
  </si>
  <si>
    <t>udokumentowana liczba wszczepień na świecie min. 300 000</t>
  </si>
  <si>
    <t>zastawka stentowa z pericardium wołowego, chemicznie zabezpieczona przed wapnieniem poprzez usunięcie z tkanki fosfolipidów</t>
  </si>
  <si>
    <t>wymagane rozmiary zastawek: od 19 do 29mm</t>
  </si>
  <si>
    <t>Zastawki biologiczne aortalne, stentowe z tkanek wołowych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</si>
  <si>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</si>
  <si>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</si>
  <si>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</si>
  <si>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</si>
  <si>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>Wymagany przez Zamawiającego "Bank"
 Ilość "j.m."</t>
  </si>
  <si>
    <t>Wartość brutto wymaganego "Banku"</t>
  </si>
  <si>
    <t>11</t>
  </si>
  <si>
    <t>12</t>
  </si>
  <si>
    <t xml:space="preserve"> </t>
  </si>
  <si>
    <t>Pakiet 19 Zastawki biologiczne aortalne, stentowe z tkanek wołowych</t>
  </si>
  <si>
    <t>Pakiet 38 Wkłady do strzykawki automat. kompatybilne z urządzeniem ACIST CVi</t>
  </si>
  <si>
    <t>Pakiet Nr 43 Końcówki do noża harmonicznego</t>
  </si>
  <si>
    <r>
      <rPr>
        <b/>
        <sz val="10"/>
        <rFont val="Calibri"/>
        <family val="2"/>
        <charset val="238"/>
        <scheme val="minor"/>
      </rPr>
      <t xml:space="preserve">Jednorazowa, sterylna, końcówka do noża harmonicznego, </t>
    </r>
    <r>
      <rPr>
        <sz val="10"/>
        <rFont val="Calibri"/>
        <family val="2"/>
        <charset val="238"/>
        <scheme val="minor"/>
      </rPr>
      <t>w formie szpaluły do cięcia długości 32cm, z ostrzem w postaci haczyka 5mm. W zestawie z kluczem dynamometrycznym. Narzędzie kompatybilne z generatorem firmy J&amp;J (Gen11)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</si>
</sst>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\."/>
    <numFmt numFmtId="166" formatCode="_-* #,##0.00\ [$zł-415]_-;\-* #,##0.00\ [$zł-415]_-;_-* &quot;-&quot;??\ [$zł-415]_-;_-@_-"/>
  </numFmts>
  <fonts count="3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55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3" fillId="0" borderId="0"/>
    <xf numFmtId="0" fontId="3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0" fillId="0" borderId="0"/>
  </cellStyleXfs>
  <cellXfs count="100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1" fillId="0" borderId="0" xfId="3" applyAlignment="1">
      <alignment wrapText="1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5" fontId="2" fillId="0" borderId="0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12" fillId="4" borderId="1" xfId="5" applyNumberFormat="1" applyFont="1" applyFill="1" applyBorder="1" applyAlignment="1">
      <alignment vertical="center"/>
    </xf>
    <xf numFmtId="0" fontId="13" fillId="4" borderId="3" xfId="5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 wrapText="1"/>
    </xf>
    <xf numFmtId="0" fontId="14" fillId="0" borderId="0" xfId="2" applyFont="1" applyBorder="1" applyAlignment="1">
      <alignment vertical="center"/>
    </xf>
    <xf numFmtId="0" fontId="15" fillId="5" borderId="1" xfId="6" quotePrefix="1" applyFont="1" applyFill="1" applyBorder="1" applyAlignment="1">
      <alignment horizontal="center" vertical="center" wrapText="1"/>
    </xf>
    <xf numFmtId="44" fontId="14" fillId="3" borderId="1" xfId="1" applyNumberFormat="1" applyFont="1" applyFill="1" applyBorder="1" applyAlignment="1">
      <alignment horizontal="right" vertical="center"/>
    </xf>
    <xf numFmtId="2" fontId="14" fillId="6" borderId="1" xfId="2" applyNumberFormat="1" applyFont="1" applyFill="1" applyBorder="1" applyAlignment="1">
      <alignment horizontal="center" vertical="center"/>
    </xf>
    <xf numFmtId="44" fontId="14" fillId="3" borderId="1" xfId="1" applyNumberFormat="1" applyFont="1" applyFill="1" applyBorder="1" applyAlignment="1">
      <alignment horizontal="center" vertical="center"/>
    </xf>
    <xf numFmtId="44" fontId="16" fillId="6" borderId="1" xfId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6" fillId="0" borderId="1" xfId="7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1" xfId="6" quotePrefix="1" applyFont="1" applyBorder="1" applyAlignment="1">
      <alignment horizontal="center" vertical="center" wrapText="1"/>
    </xf>
    <xf numFmtId="0" fontId="15" fillId="0" borderId="4" xfId="2" quotePrefix="1" applyFont="1" applyBorder="1" applyAlignment="1">
      <alignment horizontal="center" vertical="center" wrapText="1"/>
    </xf>
    <xf numFmtId="0" fontId="15" fillId="0" borderId="5" xfId="2" quotePrefix="1" applyFont="1" applyBorder="1" applyAlignment="1">
      <alignment horizontal="center" vertical="center" wrapText="1"/>
    </xf>
    <xf numFmtId="0" fontId="15" fillId="0" borderId="6" xfId="2" quotePrefix="1" applyFont="1" applyBorder="1" applyAlignment="1">
      <alignment horizontal="center" vertical="center" wrapText="1"/>
    </xf>
    <xf numFmtId="0" fontId="15" fillId="0" borderId="7" xfId="2" quotePrefix="1" applyFont="1" applyBorder="1" applyAlignment="1">
      <alignment horizontal="center" vertical="center" wrapText="1"/>
    </xf>
    <xf numFmtId="0" fontId="15" fillId="0" borderId="1" xfId="8" quotePrefix="1" applyFont="1" applyFill="1" applyBorder="1" applyAlignment="1">
      <alignment horizontal="center" vertical="center" wrapText="1"/>
    </xf>
    <xf numFmtId="0" fontId="15" fillId="0" borderId="8" xfId="9" quotePrefix="1" applyFont="1" applyBorder="1" applyAlignment="1">
      <alignment horizontal="center" vertical="center" wrapText="1"/>
    </xf>
    <xf numFmtId="0" fontId="15" fillId="0" borderId="5" xfId="6" quotePrefix="1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49" fontId="16" fillId="0" borderId="1" xfId="7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4" borderId="0" xfId="5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49" fontId="20" fillId="0" borderId="1" xfId="7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3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6" fillId="0" borderId="11" xfId="7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4" fontId="14" fillId="3" borderId="1" xfId="1" applyNumberFormat="1" applyFont="1" applyFill="1" applyBorder="1" applyAlignment="1">
      <alignment horizontal="right" vertical="center"/>
    </xf>
    <xf numFmtId="0" fontId="0" fillId="0" borderId="0" xfId="0" applyBorder="1"/>
    <xf numFmtId="0" fontId="13" fillId="4" borderId="3" xfId="5" applyFont="1" applyFill="1" applyBorder="1" applyAlignment="1">
      <alignment vertical="center"/>
    </xf>
    <xf numFmtId="44" fontId="12" fillId="4" borderId="1" xfId="5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0" applyAlignment="1"/>
    <xf numFmtId="2" fontId="18" fillId="0" borderId="1" xfId="0" applyNumberFormat="1" applyFont="1" applyFill="1" applyBorder="1" applyAlignment="1">
      <alignment horizontal="center" vertical="center" wrapText="1"/>
    </xf>
    <xf numFmtId="0" fontId="25" fillId="0" borderId="16" xfId="17" quotePrefix="1" applyFont="1" applyBorder="1" applyAlignment="1">
      <alignment horizontal="center" vertical="center" wrapText="1"/>
    </xf>
    <xf numFmtId="0" fontId="26" fillId="5" borderId="1" xfId="17" quotePrefix="1" applyFont="1" applyFill="1" applyBorder="1" applyAlignment="1">
      <alignment horizontal="center" vertical="center" wrapText="1"/>
    </xf>
    <xf numFmtId="166" fontId="25" fillId="5" borderId="1" xfId="17" quotePrefix="1" applyNumberFormat="1" applyFont="1" applyFill="1" applyBorder="1" applyAlignment="1">
      <alignment horizontal="center" vertical="center" wrapText="1"/>
    </xf>
    <xf numFmtId="44" fontId="24" fillId="4" borderId="14" xfId="5" applyNumberFormat="1" applyFont="1" applyFill="1" applyBorder="1" applyAlignment="1">
      <alignment vertical="center"/>
    </xf>
    <xf numFmtId="0" fontId="20" fillId="0" borderId="0" xfId="7" applyFont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15" fillId="0" borderId="10" xfId="6" quotePrefix="1" applyFont="1" applyBorder="1" applyAlignment="1">
      <alignment horizontal="center" vertical="center" wrapText="1"/>
    </xf>
    <xf numFmtId="0" fontId="15" fillId="0" borderId="13" xfId="6" applyFont="1" applyBorder="1" applyAlignment="1">
      <alignment horizontal="center" vertical="center" wrapText="1"/>
    </xf>
    <xf numFmtId="0" fontId="12" fillId="4" borderId="3" xfId="5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0" fillId="0" borderId="0" xfId="0" applyAlignment="1"/>
    <xf numFmtId="0" fontId="8" fillId="3" borderId="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12" fillId="4" borderId="15" xfId="5" applyFont="1" applyFill="1" applyBorder="1" applyAlignment="1">
      <alignment horizontal="center" vertical="center"/>
    </xf>
    <xf numFmtId="0" fontId="15" fillId="0" borderId="9" xfId="6" applyFont="1" applyBorder="1" applyAlignment="1">
      <alignment horizontal="center" vertical="center" wrapText="1"/>
    </xf>
    <xf numFmtId="0" fontId="1" fillId="0" borderId="0" xfId="3" applyAlignment="1">
      <alignment horizontal="left" vertical="center" wrapText="1"/>
    </xf>
  </cellXfs>
  <cellStyles count="39">
    <cellStyle name="Default" xfId="30"/>
    <cellStyle name="Dziesiętny 2" xfId="27"/>
    <cellStyle name="Dziesiętny 3" xfId="26"/>
    <cellStyle name="Excel Built-in Normal" xfId="10"/>
    <cellStyle name="Normal 2" xfId="25"/>
    <cellStyle name="Normal_Sheet2" xfId="34"/>
    <cellStyle name="Normalny" xfId="0" builtinId="0"/>
    <cellStyle name="Normalny 2" xfId="11"/>
    <cellStyle name="Normalny 2 2" xfId="12"/>
    <cellStyle name="Normalny 2 4" xfId="32"/>
    <cellStyle name="Normalny 3" xfId="13"/>
    <cellStyle name="Normalny 4" xfId="14"/>
    <cellStyle name="Normalny 4 2" xfId="15"/>
    <cellStyle name="Normalny 5" xfId="16"/>
    <cellStyle name="Normalny 5 2" xfId="33"/>
    <cellStyle name="Normalny 6" xfId="24"/>
    <cellStyle name="Normalny 7" xfId="38"/>
    <cellStyle name="Normalny_Arkusz1" xfId="4"/>
    <cellStyle name="Normalny_Arkusz11" xfId="9"/>
    <cellStyle name="Normalny_Arkusz13" xfId="6"/>
    <cellStyle name="Normalny_Arkusz13 2" xfId="17"/>
    <cellStyle name="Normalny_Arkusz5" xfId="5"/>
    <cellStyle name="Normalny_Arkusz9" xfId="3"/>
    <cellStyle name="Normalny_kardiowert_w2-zal2" xfId="2"/>
    <cellStyle name="Normalny_pak. nr 1, 2009" xfId="8"/>
    <cellStyle name="Normalny_Przedmiot zamówienia - załącznik2" xfId="7"/>
    <cellStyle name="Procentowy 2" xfId="18"/>
    <cellStyle name="Procentowy 2 2" xfId="35"/>
    <cellStyle name="Procentowy 2 3" xfId="31"/>
    <cellStyle name="Procentowy 3" xfId="19"/>
    <cellStyle name="Procentowy 3 2" xfId="29"/>
    <cellStyle name="Walutowy" xfId="1" builtinId="4"/>
    <cellStyle name="Walutowy 2" xfId="20"/>
    <cellStyle name="Walutowy 2 2" xfId="21"/>
    <cellStyle name="Walutowy 2 3" xfId="36"/>
    <cellStyle name="Walutowy 3" xfId="22"/>
    <cellStyle name="Walutowy 3 2" xfId="28"/>
    <cellStyle name="Walutowy 4" xfId="23"/>
    <cellStyle name="Walutowy 5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31" customFormat="1" ht="52.5" customHeight="1">
      <c r="A2" s="86" t="s">
        <v>28</v>
      </c>
      <c r="B2" s="86"/>
      <c r="C2" s="50" t="s">
        <v>27</v>
      </c>
      <c r="D2" s="50" t="s">
        <v>26</v>
      </c>
      <c r="E2" s="70" t="s">
        <v>42</v>
      </c>
      <c r="F2" s="50" t="s">
        <v>25</v>
      </c>
      <c r="G2" s="50" t="s">
        <v>24</v>
      </c>
      <c r="H2" s="50" t="s">
        <v>23</v>
      </c>
      <c r="I2" s="50" t="s">
        <v>22</v>
      </c>
      <c r="J2" s="50" t="s">
        <v>21</v>
      </c>
      <c r="K2" s="49" t="s">
        <v>20</v>
      </c>
      <c r="L2" s="80" t="s">
        <v>43</v>
      </c>
      <c r="M2" s="80" t="s">
        <v>44</v>
      </c>
    </row>
    <row r="3" spans="1:13" s="40" customFormat="1" ht="13.5" customHeight="1">
      <c r="A3" s="87" t="s">
        <v>19</v>
      </c>
      <c r="B3" s="88"/>
      <c r="C3" s="48" t="s">
        <v>18</v>
      </c>
      <c r="D3" s="47" t="s">
        <v>17</v>
      </c>
      <c r="E3" s="46" t="s">
        <v>16</v>
      </c>
      <c r="F3" s="46" t="s">
        <v>15</v>
      </c>
      <c r="G3" s="45" t="s">
        <v>14</v>
      </c>
      <c r="H3" s="44" t="s">
        <v>13</v>
      </c>
      <c r="I3" s="43" t="s">
        <v>12</v>
      </c>
      <c r="J3" s="42" t="s">
        <v>11</v>
      </c>
      <c r="K3" s="41">
        <v>10</v>
      </c>
      <c r="L3" s="81" t="s">
        <v>45</v>
      </c>
      <c r="M3" s="81" t="s">
        <v>46</v>
      </c>
    </row>
    <row r="4" spans="1:13" s="31" customFormat="1" ht="45">
      <c r="A4" s="51" t="s">
        <v>19</v>
      </c>
      <c r="B4" s="62" t="s">
        <v>38</v>
      </c>
      <c r="C4" s="39">
        <v>50</v>
      </c>
      <c r="D4" s="38" t="s">
        <v>10</v>
      </c>
      <c r="E4" s="37"/>
      <c r="F4" s="36"/>
      <c r="G4" s="35">
        <f>ROUND(F4*(1+(I4/100)),2)</f>
        <v>0</v>
      </c>
      <c r="H4" s="73">
        <f>C4*F4</f>
        <v>0</v>
      </c>
      <c r="I4" s="34">
        <v>8</v>
      </c>
      <c r="J4" s="33">
        <f>H4+H4*I4/100</f>
        <v>0</v>
      </c>
      <c r="K4" s="32"/>
      <c r="L4" s="82">
        <v>15</v>
      </c>
      <c r="M4" s="83">
        <f>ROUND(G4*L4,2)</f>
        <v>0</v>
      </c>
    </row>
    <row r="5" spans="1:13" s="25" customFormat="1">
      <c r="A5" s="30"/>
      <c r="B5" s="30"/>
      <c r="C5" s="29"/>
      <c r="D5" s="28"/>
      <c r="E5" s="27"/>
      <c r="F5" s="89" t="s">
        <v>9</v>
      </c>
      <c r="G5" s="89"/>
      <c r="H5" s="26">
        <f>SUM(H4:H4)</f>
        <v>0</v>
      </c>
      <c r="I5" s="27"/>
      <c r="J5" s="26">
        <f>SUM(J4:J4)</f>
        <v>0</v>
      </c>
      <c r="K5" s="31"/>
      <c r="L5" s="74"/>
      <c r="M5" s="84">
        <f>SUM(M4:M4)</f>
        <v>0</v>
      </c>
    </row>
    <row r="6" spans="1:13">
      <c r="A6" s="3" t="s">
        <v>8</v>
      </c>
      <c r="F6" s="23"/>
      <c r="G6" s="24"/>
      <c r="K6" s="31"/>
    </row>
    <row r="7" spans="1:13">
      <c r="A7" s="3"/>
      <c r="F7" s="23"/>
      <c r="K7" s="31"/>
      <c r="L7" s="3"/>
      <c r="M7" s="3"/>
    </row>
    <row r="8" spans="1:13" s="3" customFormat="1" ht="38.25">
      <c r="A8" s="21" t="s">
        <v>7</v>
      </c>
      <c r="B8" s="22" t="s">
        <v>6</v>
      </c>
      <c r="C8" s="21" t="s">
        <v>5</v>
      </c>
      <c r="D8" s="90" t="s">
        <v>4</v>
      </c>
      <c r="E8" s="90"/>
      <c r="F8" s="90"/>
      <c r="K8" s="25"/>
      <c r="L8" s="1"/>
      <c r="M8" s="1"/>
    </row>
    <row r="9" spans="1:13" ht="25.5">
      <c r="A9" s="60">
        <v>1</v>
      </c>
      <c r="B9" s="61" t="s">
        <v>37</v>
      </c>
      <c r="C9" s="19" t="s">
        <v>3</v>
      </c>
      <c r="D9" s="91"/>
      <c r="E9" s="91"/>
      <c r="F9" s="91"/>
      <c r="G9" s="1"/>
      <c r="H9" s="1"/>
      <c r="I9" s="1"/>
      <c r="J9" s="1"/>
      <c r="K9" s="25"/>
    </row>
    <row r="10" spans="1:13" ht="25.5">
      <c r="A10" s="58">
        <v>2</v>
      </c>
      <c r="B10" s="59" t="s">
        <v>32</v>
      </c>
      <c r="C10" s="19" t="s">
        <v>3</v>
      </c>
      <c r="D10" s="94"/>
      <c r="E10" s="95"/>
      <c r="F10" s="96"/>
      <c r="G10" s="1"/>
      <c r="H10" s="1"/>
      <c r="I10" s="1"/>
      <c r="J10" s="1"/>
    </row>
    <row r="11" spans="1:13" ht="69.75" customHeight="1">
      <c r="A11" s="58">
        <v>3</v>
      </c>
      <c r="B11" s="20" t="s">
        <v>29</v>
      </c>
      <c r="C11" s="19" t="s">
        <v>3</v>
      </c>
      <c r="D11" s="91"/>
      <c r="E11" s="91"/>
      <c r="F11" s="91"/>
      <c r="G11" s="1"/>
      <c r="H11" s="1"/>
      <c r="I11" s="1"/>
      <c r="J11" s="1"/>
    </row>
    <row r="12" spans="1:13" ht="64.5" customHeight="1">
      <c r="A12" s="60">
        <v>4</v>
      </c>
      <c r="B12" s="57" t="s">
        <v>36</v>
      </c>
      <c r="C12" s="19" t="s">
        <v>3</v>
      </c>
      <c r="D12" s="91"/>
      <c r="E12" s="91"/>
      <c r="F12" s="91"/>
      <c r="G12" s="1"/>
      <c r="H12" s="1"/>
      <c r="I12" s="1"/>
      <c r="J12" s="1"/>
      <c r="K12" s="3"/>
    </row>
    <row r="13" spans="1:13" ht="25.5">
      <c r="A13" s="58">
        <v>5</v>
      </c>
      <c r="B13" s="56" t="s">
        <v>31</v>
      </c>
      <c r="C13" s="19" t="s">
        <v>3</v>
      </c>
      <c r="D13" s="91"/>
      <c r="E13" s="91"/>
      <c r="F13" s="91"/>
      <c r="G13" s="1"/>
      <c r="H13" s="1"/>
      <c r="I13" s="1"/>
      <c r="J13" s="1"/>
    </row>
    <row r="14" spans="1:13" ht="76.5">
      <c r="A14" s="58">
        <v>6</v>
      </c>
      <c r="B14" s="55" t="s">
        <v>30</v>
      </c>
      <c r="C14" s="19" t="s">
        <v>3</v>
      </c>
      <c r="D14" s="91"/>
      <c r="E14" s="91"/>
      <c r="F14" s="91"/>
      <c r="G14" s="1"/>
      <c r="H14" s="1"/>
      <c r="I14" s="1"/>
      <c r="J14" s="1"/>
    </row>
    <row r="15" spans="1:13" ht="25.5">
      <c r="A15" s="60">
        <v>7</v>
      </c>
      <c r="B15" s="59" t="s">
        <v>35</v>
      </c>
      <c r="C15" s="19" t="s">
        <v>3</v>
      </c>
      <c r="D15" s="91"/>
      <c r="E15" s="91"/>
      <c r="F15" s="91"/>
      <c r="G15" s="1"/>
      <c r="H15" s="1"/>
      <c r="I15" s="1"/>
      <c r="J15" s="1"/>
    </row>
    <row r="16" spans="1:13" ht="44.25" customHeight="1">
      <c r="A16" s="58">
        <v>8</v>
      </c>
      <c r="B16" s="53" t="s">
        <v>34</v>
      </c>
      <c r="C16" s="19" t="s">
        <v>3</v>
      </c>
      <c r="D16" s="91"/>
      <c r="E16" s="91"/>
      <c r="F16" s="91"/>
      <c r="G16" s="1"/>
      <c r="H16" s="1"/>
      <c r="I16" s="1"/>
      <c r="J16" s="1"/>
    </row>
    <row r="17" spans="1:13" ht="93" customHeight="1">
      <c r="A17" s="58">
        <v>9</v>
      </c>
      <c r="B17" s="52" t="s">
        <v>33</v>
      </c>
      <c r="C17" s="19" t="s">
        <v>3</v>
      </c>
      <c r="D17" s="91"/>
      <c r="E17" s="91"/>
      <c r="F17" s="91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92" t="s">
        <v>1</v>
      </c>
      <c r="B21" s="93"/>
      <c r="C21" s="93"/>
      <c r="D21" s="93"/>
      <c r="E21" s="93"/>
      <c r="F21" s="93"/>
      <c r="G21" s="93"/>
      <c r="H21" s="93"/>
      <c r="I21" s="93"/>
      <c r="J21" s="93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78" t="s">
        <v>47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5">
    <mergeCell ref="D9:F9"/>
    <mergeCell ref="D16:F16"/>
    <mergeCell ref="D17:F17"/>
    <mergeCell ref="A21:J21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31" customFormat="1" ht="52.5" customHeight="1">
      <c r="A2" s="86" t="s">
        <v>28</v>
      </c>
      <c r="B2" s="86"/>
      <c r="C2" s="50" t="s">
        <v>27</v>
      </c>
      <c r="D2" s="50" t="s">
        <v>26</v>
      </c>
      <c r="E2" s="71" t="s">
        <v>42</v>
      </c>
      <c r="F2" s="50" t="s">
        <v>25</v>
      </c>
      <c r="G2" s="50" t="s">
        <v>24</v>
      </c>
      <c r="H2" s="50" t="s">
        <v>23</v>
      </c>
      <c r="I2" s="50" t="s">
        <v>22</v>
      </c>
      <c r="J2" s="50" t="s">
        <v>21</v>
      </c>
      <c r="K2" s="49" t="s">
        <v>20</v>
      </c>
      <c r="L2" s="80" t="s">
        <v>43</v>
      </c>
      <c r="M2" s="80" t="s">
        <v>44</v>
      </c>
    </row>
    <row r="3" spans="1:13" s="40" customFormat="1" ht="13.5" customHeight="1">
      <c r="A3" s="87" t="s">
        <v>19</v>
      </c>
      <c r="B3" s="98"/>
      <c r="C3" s="48" t="s">
        <v>18</v>
      </c>
      <c r="D3" s="47" t="s">
        <v>17</v>
      </c>
      <c r="E3" s="46" t="s">
        <v>16</v>
      </c>
      <c r="F3" s="46" t="s">
        <v>15</v>
      </c>
      <c r="G3" s="45" t="s">
        <v>14</v>
      </c>
      <c r="H3" s="44" t="s">
        <v>13</v>
      </c>
      <c r="I3" s="43" t="s">
        <v>12</v>
      </c>
      <c r="J3" s="42" t="s">
        <v>11</v>
      </c>
      <c r="K3" s="41">
        <v>10</v>
      </c>
      <c r="L3" s="81" t="s">
        <v>45</v>
      </c>
      <c r="M3" s="81" t="s">
        <v>46</v>
      </c>
    </row>
    <row r="4" spans="1:13" s="31" customFormat="1" ht="106.5" customHeight="1" thickBot="1">
      <c r="A4" s="51" t="s">
        <v>19</v>
      </c>
      <c r="B4" s="68" t="s">
        <v>40</v>
      </c>
      <c r="C4" s="69">
        <v>80</v>
      </c>
      <c r="D4" s="38" t="s">
        <v>10</v>
      </c>
      <c r="E4" s="37"/>
      <c r="F4" s="36"/>
      <c r="G4" s="35">
        <f>ROUND(F4*(1+(I4/100)),2)</f>
        <v>0</v>
      </c>
      <c r="H4" s="33">
        <f>C4*F4</f>
        <v>0</v>
      </c>
      <c r="I4" s="34">
        <v>8</v>
      </c>
      <c r="J4" s="33">
        <f>H4+H4*I4/100</f>
        <v>0</v>
      </c>
      <c r="K4" s="32"/>
      <c r="L4" s="82">
        <v>10</v>
      </c>
      <c r="M4" s="83">
        <f>ROUND(G4*L4,2)</f>
        <v>0</v>
      </c>
    </row>
    <row r="5" spans="1:13" s="31" customFormat="1" ht="102.75" thickBot="1">
      <c r="A5" s="51" t="s">
        <v>18</v>
      </c>
      <c r="B5" s="68" t="s">
        <v>39</v>
      </c>
      <c r="C5" s="69">
        <v>160</v>
      </c>
      <c r="D5" s="38" t="s">
        <v>10</v>
      </c>
      <c r="E5" s="37"/>
      <c r="F5" s="36"/>
      <c r="G5" s="35">
        <f t="shared" ref="G5:G6" si="0">ROUND(F5*(1+(I5/100)),2)</f>
        <v>0</v>
      </c>
      <c r="H5" s="33">
        <f t="shared" ref="H5:H6" si="1">C5*F5</f>
        <v>0</v>
      </c>
      <c r="I5" s="34">
        <v>8</v>
      </c>
      <c r="J5" s="33">
        <f t="shared" ref="J5:J6" si="2">H5+H5*I5/100</f>
        <v>0</v>
      </c>
      <c r="K5" s="32"/>
      <c r="L5" s="82">
        <v>20</v>
      </c>
      <c r="M5" s="83">
        <f t="shared" ref="M5" si="3">ROUND(G5*L5,2)</f>
        <v>0</v>
      </c>
    </row>
    <row r="6" spans="1:13" s="31" customFormat="1" ht="102.75" thickBot="1">
      <c r="A6" s="51" t="s">
        <v>17</v>
      </c>
      <c r="B6" s="68" t="s">
        <v>41</v>
      </c>
      <c r="C6" s="69">
        <v>160</v>
      </c>
      <c r="D6" s="38" t="s">
        <v>10</v>
      </c>
      <c r="E6" s="37"/>
      <c r="F6" s="36"/>
      <c r="G6" s="35">
        <f t="shared" si="0"/>
        <v>0</v>
      </c>
      <c r="H6" s="33">
        <f t="shared" si="1"/>
        <v>0</v>
      </c>
      <c r="I6" s="34">
        <v>8</v>
      </c>
      <c r="J6" s="33">
        <f t="shared" si="2"/>
        <v>0</v>
      </c>
      <c r="K6" s="32"/>
      <c r="L6" s="82">
        <v>20</v>
      </c>
      <c r="M6" s="83">
        <f t="shared" ref="M6" si="4">ROUND(G6*L6,2)</f>
        <v>0</v>
      </c>
    </row>
    <row r="7" spans="1:13" s="25" customFormat="1">
      <c r="A7" s="30"/>
      <c r="B7" s="30"/>
      <c r="C7" s="29"/>
      <c r="D7" s="28"/>
      <c r="E7" s="27"/>
      <c r="F7" s="89" t="s">
        <v>9</v>
      </c>
      <c r="G7" s="89"/>
      <c r="H7" s="26">
        <f>SUM(H4:H6)</f>
        <v>0</v>
      </c>
      <c r="I7" s="27"/>
      <c r="J7" s="26">
        <f>SUM(J4:J6)</f>
        <v>0</v>
      </c>
      <c r="K7" s="1"/>
      <c r="L7" s="74"/>
      <c r="M7" s="84">
        <f>SUM(M4:M5)</f>
        <v>0</v>
      </c>
    </row>
    <row r="8" spans="1:13">
      <c r="A8" s="3" t="s">
        <v>8</v>
      </c>
      <c r="F8" s="23"/>
      <c r="G8" s="24"/>
    </row>
    <row r="9" spans="1:13">
      <c r="A9" s="3"/>
      <c r="F9" s="23"/>
    </row>
    <row r="10" spans="1:13" ht="16.5" customHeight="1">
      <c r="A10" s="12" t="s">
        <v>2</v>
      </c>
      <c r="B10" s="10"/>
      <c r="C10" s="10"/>
      <c r="D10" s="10"/>
      <c r="E10" s="10"/>
      <c r="F10" s="11"/>
      <c r="G10" s="1"/>
      <c r="H10" s="1"/>
      <c r="I10" s="1"/>
      <c r="J10" s="1"/>
    </row>
    <row r="11" spans="1:13">
      <c r="A11" s="3"/>
      <c r="B11" s="3"/>
      <c r="C11" s="3"/>
      <c r="D11" s="3"/>
      <c r="E11" s="4"/>
      <c r="F11" s="10"/>
      <c r="G11" s="9"/>
      <c r="H11" s="8"/>
      <c r="I11" s="8"/>
      <c r="J11" s="1"/>
    </row>
    <row r="12" spans="1:13" ht="42" customHeight="1">
      <c r="A12" s="99" t="s">
        <v>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>
      <c r="A13" s="7"/>
      <c r="B13" s="6"/>
      <c r="C13" s="6"/>
      <c r="D13" s="6"/>
      <c r="E13" s="6"/>
      <c r="F13" s="6"/>
      <c r="G13" s="6"/>
      <c r="H13" s="6"/>
      <c r="I13" s="6"/>
      <c r="J13" s="1"/>
    </row>
    <row r="14" spans="1:13" ht="14.25" customHeight="1">
      <c r="A14" s="5" t="s">
        <v>0</v>
      </c>
      <c r="B14" s="3"/>
      <c r="C14" s="3"/>
      <c r="D14" s="3"/>
      <c r="E14" s="4"/>
      <c r="F14" s="4"/>
      <c r="G14" s="4"/>
      <c r="H14" s="4"/>
      <c r="I14" s="4"/>
      <c r="J14" s="1"/>
    </row>
    <row r="15" spans="1:13" s="3" customFormat="1" ht="19.5" customHeight="1">
      <c r="A15" s="5"/>
      <c r="E15" s="4"/>
      <c r="F15" s="4"/>
      <c r="G15" s="4"/>
      <c r="H15" s="4"/>
      <c r="I15" s="4"/>
      <c r="J15" s="1"/>
      <c r="K15" s="1"/>
    </row>
    <row r="16" spans="1:13" s="3" customFormat="1" ht="12.75" customHeight="1">
      <c r="A16" s="1"/>
      <c r="B16" s="1"/>
      <c r="C16" s="1"/>
      <c r="D16" s="1"/>
      <c r="E16" s="2"/>
      <c r="F16" s="4"/>
      <c r="G16" s="4"/>
      <c r="H16" s="4"/>
      <c r="I16" s="4"/>
      <c r="J16" s="8"/>
      <c r="K16" s="1"/>
    </row>
    <row r="17" spans="1:11" s="3" customFormat="1" ht="40.5" customHeight="1">
      <c r="A17" s="1"/>
      <c r="B17" s="1"/>
      <c r="C17" s="1"/>
      <c r="D17" s="1"/>
      <c r="E17" s="2"/>
      <c r="F17" s="2"/>
      <c r="G17" s="2"/>
      <c r="H17" s="78" t="s">
        <v>47</v>
      </c>
      <c r="I17" s="2"/>
      <c r="J17" s="79"/>
      <c r="K17" s="1"/>
    </row>
    <row r="18" spans="1:11" s="3" customFormat="1" ht="16.5" customHeight="1">
      <c r="A18" s="1"/>
      <c r="B18" s="1"/>
      <c r="C18" s="1"/>
      <c r="D18" s="1"/>
      <c r="E18" s="2"/>
      <c r="F18" s="2"/>
      <c r="G18" s="2"/>
      <c r="H18" s="2"/>
      <c r="I18" s="2"/>
      <c r="J18" s="6"/>
      <c r="K18" s="1"/>
    </row>
    <row r="19" spans="1:11" s="3" customFormat="1" ht="12.75" customHeight="1">
      <c r="A19" s="1"/>
      <c r="B19" s="1"/>
      <c r="C19" s="1"/>
      <c r="D19" s="1"/>
      <c r="E19" s="2"/>
      <c r="F19" s="2"/>
      <c r="G19" s="2"/>
      <c r="H19" s="2"/>
      <c r="I19" s="2"/>
      <c r="J19" s="4"/>
      <c r="K19" s="1"/>
    </row>
    <row r="20" spans="1:11" s="3" customFormat="1" ht="12.75" customHeight="1">
      <c r="A20" s="1"/>
      <c r="B20" s="1"/>
      <c r="C20" s="1"/>
      <c r="D20" s="1"/>
      <c r="E20" s="2"/>
      <c r="F20" s="2"/>
      <c r="G20" s="2"/>
      <c r="H20" s="2"/>
      <c r="I20" s="2"/>
      <c r="J20" s="4"/>
      <c r="K20" s="1"/>
    </row>
    <row r="21" spans="1:11">
      <c r="J21" s="4"/>
    </row>
    <row r="26" spans="1:11"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</sheetData>
  <mergeCells count="5">
    <mergeCell ref="A1:J1"/>
    <mergeCell ref="A2:B2"/>
    <mergeCell ref="A3:B3"/>
    <mergeCell ref="F7:G7"/>
    <mergeCell ref="A12:M12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3" ht="33.75" customHeight="1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31" customFormat="1" ht="71.25" customHeight="1">
      <c r="A2" s="86" t="s">
        <v>28</v>
      </c>
      <c r="B2" s="86"/>
      <c r="C2" s="67" t="s">
        <v>27</v>
      </c>
      <c r="D2" s="67" t="s">
        <v>26</v>
      </c>
      <c r="E2" s="72" t="s">
        <v>42</v>
      </c>
      <c r="F2" s="67" t="s">
        <v>25</v>
      </c>
      <c r="G2" s="67" t="s">
        <v>24</v>
      </c>
      <c r="H2" s="67" t="s">
        <v>23</v>
      </c>
      <c r="I2" s="67" t="s">
        <v>22</v>
      </c>
      <c r="J2" s="67" t="s">
        <v>21</v>
      </c>
      <c r="K2" s="80" t="s">
        <v>20</v>
      </c>
      <c r="L2" s="80" t="s">
        <v>43</v>
      </c>
      <c r="M2" s="80" t="s">
        <v>44</v>
      </c>
    </row>
    <row r="3" spans="1:13" s="40" customFormat="1" ht="13.5" customHeight="1">
      <c r="A3" s="87" t="s">
        <v>19</v>
      </c>
      <c r="B3" s="88"/>
      <c r="C3" s="48" t="s">
        <v>18</v>
      </c>
      <c r="D3" s="47" t="s">
        <v>17</v>
      </c>
      <c r="E3" s="46" t="s">
        <v>16</v>
      </c>
      <c r="F3" s="46" t="s">
        <v>15</v>
      </c>
      <c r="G3" s="45" t="s">
        <v>14</v>
      </c>
      <c r="H3" s="44" t="s">
        <v>13</v>
      </c>
      <c r="I3" s="43" t="s">
        <v>12</v>
      </c>
      <c r="J3" s="42" t="s">
        <v>11</v>
      </c>
      <c r="K3" s="41">
        <v>10</v>
      </c>
      <c r="L3" s="81" t="s">
        <v>45</v>
      </c>
      <c r="M3" s="81" t="s">
        <v>46</v>
      </c>
    </row>
    <row r="4" spans="1:13" s="31" customFormat="1" ht="114" customHeight="1">
      <c r="A4" s="39">
        <v>1</v>
      </c>
      <c r="B4" s="56" t="s">
        <v>51</v>
      </c>
      <c r="C4" s="39">
        <v>30</v>
      </c>
      <c r="D4" s="38" t="s">
        <v>10</v>
      </c>
      <c r="E4" s="37"/>
      <c r="F4" s="36"/>
      <c r="G4" s="35">
        <f>ROUND(F4*(1+(I4/100)),2)</f>
        <v>0</v>
      </c>
      <c r="H4" s="73">
        <f>C4*F4</f>
        <v>0</v>
      </c>
      <c r="I4" s="34">
        <v>8</v>
      </c>
      <c r="J4" s="73">
        <f>H4+H4*I4/100</f>
        <v>0</v>
      </c>
      <c r="K4" s="32"/>
      <c r="L4" s="82"/>
      <c r="M4" s="83">
        <f>ROUND(H4*L4,2)</f>
        <v>0</v>
      </c>
    </row>
    <row r="5" spans="1:13" s="74" customFormat="1">
      <c r="A5" s="66"/>
      <c r="B5" s="30"/>
      <c r="C5" s="29"/>
      <c r="D5" s="28"/>
      <c r="E5" s="75"/>
      <c r="F5" s="89" t="s">
        <v>9</v>
      </c>
      <c r="G5" s="97"/>
      <c r="H5" s="76">
        <f>SUM(H4:H4)</f>
        <v>0</v>
      </c>
      <c r="I5" s="75"/>
      <c r="J5" s="76">
        <f>SUM(J4:J4)</f>
        <v>0</v>
      </c>
      <c r="K5" s="31"/>
      <c r="M5" s="84">
        <f>SUM(M4:M4)</f>
        <v>0</v>
      </c>
    </row>
    <row r="6" spans="1:13" s="74" customFormat="1">
      <c r="A6" s="66"/>
      <c r="B6" s="30"/>
      <c r="C6" s="29"/>
      <c r="D6" s="28"/>
      <c r="E6" s="31"/>
      <c r="F6" s="54"/>
      <c r="G6" s="31"/>
      <c r="H6" s="31"/>
      <c r="I6" s="31"/>
      <c r="J6" s="31"/>
      <c r="K6" s="31"/>
    </row>
    <row r="7" spans="1:13" s="77" customFormat="1" ht="19.5" customHeight="1">
      <c r="A7" s="12" t="s">
        <v>2</v>
      </c>
      <c r="B7" s="10"/>
      <c r="C7" s="10"/>
      <c r="D7" s="10"/>
      <c r="E7" s="10"/>
      <c r="F7" s="11"/>
      <c r="I7" s="8"/>
      <c r="J7" s="8"/>
      <c r="K7" s="1"/>
    </row>
    <row r="8" spans="1:13" s="77" customFormat="1" ht="12.75" customHeight="1">
      <c r="A8" s="4"/>
      <c r="E8" s="4"/>
      <c r="F8" s="10"/>
      <c r="G8" s="9"/>
      <c r="H8" s="8"/>
      <c r="I8" s="8"/>
      <c r="J8" s="8"/>
      <c r="K8" s="1"/>
    </row>
    <row r="9" spans="1:13" s="77" customFormat="1" ht="40.5" customHeight="1">
      <c r="A9" s="92" t="s">
        <v>1</v>
      </c>
      <c r="B9" s="93"/>
      <c r="C9" s="93"/>
      <c r="D9" s="93"/>
      <c r="E9" s="93"/>
      <c r="F9" s="93"/>
      <c r="G9" s="93"/>
      <c r="H9" s="93"/>
      <c r="I9" s="93"/>
      <c r="J9" s="93"/>
      <c r="K9" s="1"/>
    </row>
    <row r="10" spans="1:13" s="77" customFormat="1" ht="16.5" customHeight="1">
      <c r="A10" s="65"/>
      <c r="B10" s="79"/>
      <c r="C10" s="79"/>
      <c r="D10" s="79"/>
      <c r="E10" s="79"/>
      <c r="F10" s="79"/>
      <c r="G10" s="79"/>
      <c r="H10" s="79"/>
      <c r="I10" s="79"/>
      <c r="J10" s="79"/>
    </row>
    <row r="11" spans="1:13" s="77" customFormat="1" ht="12.75" customHeight="1">
      <c r="A11" s="64" t="s">
        <v>0</v>
      </c>
      <c r="E11" s="4"/>
      <c r="F11" s="4"/>
      <c r="G11" s="4"/>
      <c r="H11" s="4"/>
      <c r="I11" s="4"/>
      <c r="J11" s="4"/>
    </row>
    <row r="12" spans="1:13" s="77" customFormat="1" ht="12.75" customHeight="1">
      <c r="A12" s="63"/>
      <c r="E12" s="4"/>
      <c r="F12" s="4"/>
      <c r="G12" s="4"/>
      <c r="H12" s="4"/>
      <c r="I12" s="4"/>
      <c r="J12" s="4"/>
    </row>
    <row r="13" spans="1:13" s="77" customFormat="1" ht="12.75" customHeight="1">
      <c r="A13" s="4"/>
      <c r="E13" s="4"/>
      <c r="F13" s="4"/>
      <c r="G13" s="4"/>
      <c r="H13" s="4"/>
      <c r="I13" s="4"/>
      <c r="J13" s="4"/>
    </row>
    <row r="14" spans="1:13">
      <c r="F14" s="4"/>
      <c r="G14" s="4"/>
      <c r="H14" s="4"/>
      <c r="I14" s="4"/>
      <c r="J14" s="4"/>
      <c r="K14" s="77"/>
    </row>
    <row r="15" spans="1:13">
      <c r="H15" s="78" t="s">
        <v>47</v>
      </c>
      <c r="K15" s="77"/>
    </row>
    <row r="16" spans="1:13">
      <c r="K16" s="77"/>
    </row>
  </sheetData>
  <mergeCells count="5">
    <mergeCell ref="A9:J9"/>
    <mergeCell ref="A1:J1"/>
    <mergeCell ref="A2:B2"/>
    <mergeCell ref="A3:B3"/>
    <mergeCell ref="F5:G5"/>
  </mergeCells>
  <pageMargins left="0.28000000000000003" right="0.26" top="1" bottom="0.51" header="0.33" footer="0.23"/>
  <pageSetup paperSize="9" scale="8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80" zoomScaleSheetLayoutView="100" workbookViewId="0">
      <selection activeCell="K17" sqref="K17"/>
    </sheetView>
  </sheetViews>
  <sheetFormatPr defaultRowHeight="12.75"/>
  <sheetData/>
  <pageMargins left="0.28000000000000003" right="0.26" top="1" bottom="0.51" header="0.33" footer="0.23"/>
  <pageSetup paperSize="9" scale="85" orientation="portrait" horizontalDpi="300" verticalDpi="300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 Pakiet 19 zast. biol wołowe</vt:lpstr>
      <vt:lpstr>Pakiet 38 wkłady do strzyk auto</vt:lpstr>
      <vt:lpstr>Pakiet 43 końc. noża harmoniczn</vt:lpstr>
      <vt:lpstr>Arkusz1</vt:lpstr>
      <vt:lpstr>' Pakiet 19 zast. biol wołowe'!Obszar_wydruku</vt:lpstr>
      <vt:lpstr>'Pakiet 38 wkłady do strzyk auto'!Obszar_wydruku</vt:lpstr>
      <vt:lpstr>'Pakiet 43 końc. noża harmoniczn'!Obszar_wydruku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Jarosław Raf</cp:lastModifiedBy>
  <cp:lastPrinted>2019-04-25T08:13:28Z</cp:lastPrinted>
  <dcterms:created xsi:type="dcterms:W3CDTF">2019-04-17T18:40:59Z</dcterms:created>
  <dcterms:modified xsi:type="dcterms:W3CDTF">2019-08-06T08:50:42Z</dcterms:modified>
</cp:coreProperties>
</file>